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90" windowWidth="15255" windowHeight="5385" activeTab="2"/>
  </bookViews>
  <sheets>
    <sheet name="Bontosikuyu" sheetId="137" r:id="rId1"/>
    <sheet name="BONTOMANAI" sheetId="134" r:id="rId2"/>
    <sheet name="BONTOMATENE" sheetId="122" r:id="rId3"/>
    <sheet name="REKAP 2023" sheetId="130" r:id="rId4"/>
    <sheet name="benteng" sheetId="135" r:id="rId5"/>
    <sheet name="takabonerate" sheetId="142" r:id="rId6"/>
    <sheet name="Pasilambena" sheetId="141" r:id="rId7"/>
    <sheet name="pasimarannu" sheetId="140" r:id="rId8"/>
    <sheet name="pastim" sheetId="139" r:id="rId9"/>
    <sheet name="pasimasunggu" sheetId="138" r:id="rId10"/>
    <sheet name="Bontoharu" sheetId="136" r:id="rId11"/>
    <sheet name="Buki" sheetId="166" r:id="rId12"/>
  </sheets>
  <calcPr calcId="124519"/>
</workbook>
</file>

<file path=xl/calcChain.xml><?xml version="1.0" encoding="utf-8"?>
<calcChain xmlns="http://schemas.openxmlformats.org/spreadsheetml/2006/main">
  <c r="S40" i="134"/>
  <c r="U46" i="122"/>
  <c r="T40"/>
  <c r="S40"/>
  <c r="U39"/>
  <c r="U38"/>
  <c r="U40" s="1"/>
  <c r="H10" i="137"/>
  <c r="H11" i="142"/>
  <c r="M11"/>
  <c r="Q10" i="122"/>
  <c r="L42" i="166"/>
  <c r="K42"/>
  <c r="J42"/>
  <c r="I42"/>
  <c r="G42"/>
  <c r="F42"/>
  <c r="U41"/>
  <c r="M41"/>
  <c r="H41"/>
  <c r="M39"/>
  <c r="H39"/>
  <c r="U38"/>
  <c r="M38"/>
  <c r="H38"/>
  <c r="M33"/>
  <c r="H33"/>
  <c r="M31"/>
  <c r="H31"/>
  <c r="M30"/>
  <c r="H30"/>
  <c r="M29"/>
  <c r="H29"/>
  <c r="S28"/>
  <c r="M28"/>
  <c r="H28"/>
  <c r="M26"/>
  <c r="H26"/>
  <c r="M25"/>
  <c r="H25"/>
  <c r="M24"/>
  <c r="H24"/>
  <c r="M23"/>
  <c r="H23"/>
  <c r="M22"/>
  <c r="H22"/>
  <c r="M20"/>
  <c r="H20"/>
  <c r="M19"/>
  <c r="H19"/>
  <c r="M18"/>
  <c r="H18"/>
  <c r="M17"/>
  <c r="H17"/>
  <c r="M15"/>
  <c r="H15"/>
  <c r="M14"/>
  <c r="H14"/>
  <c r="M13"/>
  <c r="H13"/>
  <c r="M12"/>
  <c r="H12"/>
  <c r="M11"/>
  <c r="H11"/>
  <c r="M10"/>
  <c r="M42" s="1"/>
  <c r="H10"/>
  <c r="T16" l="1"/>
  <c r="H42"/>
  <c r="V45"/>
  <c r="T50"/>
  <c r="V11"/>
  <c r="S19"/>
  <c r="L42" i="136"/>
  <c r="K42"/>
  <c r="J42"/>
  <c r="I42"/>
  <c r="G42"/>
  <c r="F42"/>
  <c r="M29" i="138"/>
  <c r="L29"/>
  <c r="K29"/>
  <c r="J29"/>
  <c r="I29"/>
  <c r="G29"/>
  <c r="F29"/>
  <c r="M27" i="139"/>
  <c r="L27"/>
  <c r="K27"/>
  <c r="J27"/>
  <c r="I27"/>
  <c r="G27"/>
  <c r="F27"/>
  <c r="M11"/>
  <c r="M12"/>
  <c r="M13"/>
  <c r="M10"/>
  <c r="M24" i="140"/>
  <c r="L24"/>
  <c r="K24"/>
  <c r="J24"/>
  <c r="I24"/>
  <c r="G24"/>
  <c r="F24"/>
  <c r="M23" i="141"/>
  <c r="L23"/>
  <c r="K23"/>
  <c r="J23"/>
  <c r="I23"/>
  <c r="G23"/>
  <c r="F23"/>
  <c r="M18" i="142"/>
  <c r="L21"/>
  <c r="K21"/>
  <c r="J21"/>
  <c r="I21"/>
  <c r="G21"/>
  <c r="F21"/>
  <c r="L15" i="135"/>
  <c r="K15"/>
  <c r="J15"/>
  <c r="I15"/>
  <c r="G15"/>
  <c r="F15"/>
  <c r="M42" i="137"/>
  <c r="L42"/>
  <c r="K42"/>
  <c r="J42"/>
  <c r="I42"/>
  <c r="G42"/>
  <c r="F42"/>
  <c r="M39"/>
  <c r="M38"/>
  <c r="M42" i="134"/>
  <c r="L42"/>
  <c r="K42"/>
  <c r="G42"/>
  <c r="F42"/>
  <c r="T12"/>
  <c r="G41" i="122"/>
  <c r="F41"/>
  <c r="H26"/>
  <c r="H25"/>
  <c r="H24"/>
  <c r="H23"/>
  <c r="H22"/>
  <c r="T12" l="1"/>
  <c r="S13" l="1"/>
  <c r="T13" l="1"/>
  <c r="T14" s="1"/>
  <c r="S14"/>
  <c r="M22" i="141" l="1"/>
  <c r="H22"/>
  <c r="H18" i="142"/>
  <c r="U20"/>
  <c r="M20"/>
  <c r="H20"/>
  <c r="M16"/>
  <c r="H16"/>
  <c r="M15"/>
  <c r="H15"/>
  <c r="M13"/>
  <c r="H13"/>
  <c r="M12"/>
  <c r="H12"/>
  <c r="M10"/>
  <c r="H10"/>
  <c r="H13" i="141"/>
  <c r="H12"/>
  <c r="H11"/>
  <c r="H10"/>
  <c r="S20"/>
  <c r="M20"/>
  <c r="H20"/>
  <c r="M18"/>
  <c r="H18"/>
  <c r="M17"/>
  <c r="H17"/>
  <c r="M16"/>
  <c r="H16"/>
  <c r="H15"/>
  <c r="M13"/>
  <c r="M12"/>
  <c r="M11"/>
  <c r="M10"/>
  <c r="M13" i="140"/>
  <c r="M12"/>
  <c r="M11"/>
  <c r="M10"/>
  <c r="U23"/>
  <c r="M23"/>
  <c r="H23"/>
  <c r="M21"/>
  <c r="H21"/>
  <c r="S20"/>
  <c r="M20"/>
  <c r="H20"/>
  <c r="M18"/>
  <c r="H18"/>
  <c r="M17"/>
  <c r="H17"/>
  <c r="M16"/>
  <c r="H16"/>
  <c r="H15"/>
  <c r="H13"/>
  <c r="H12"/>
  <c r="H11"/>
  <c r="H10"/>
  <c r="M20" i="139"/>
  <c r="M26"/>
  <c r="H26"/>
  <c r="U24"/>
  <c r="M24"/>
  <c r="H24"/>
  <c r="M22"/>
  <c r="H22"/>
  <c r="M21"/>
  <c r="H21"/>
  <c r="S20"/>
  <c r="S26" s="1"/>
  <c r="U26" s="1"/>
  <c r="H20"/>
  <c r="M18"/>
  <c r="H18"/>
  <c r="M17"/>
  <c r="H17"/>
  <c r="M16"/>
  <c r="H16"/>
  <c r="M15"/>
  <c r="H15"/>
  <c r="H13"/>
  <c r="H12"/>
  <c r="H11"/>
  <c r="R10"/>
  <c r="H10"/>
  <c r="R10" i="142" l="1"/>
  <c r="M21"/>
  <c r="H21"/>
  <c r="H23" i="141"/>
  <c r="H24" i="140"/>
  <c r="H27" i="139"/>
  <c r="T32" i="140"/>
  <c r="V26" i="141"/>
  <c r="R13" i="142"/>
  <c r="R7"/>
  <c r="R13" i="139"/>
  <c r="R7"/>
  <c r="S25"/>
  <c r="V30" l="1"/>
  <c r="V27" i="140"/>
  <c r="V24" i="142"/>
  <c r="T29"/>
  <c r="T31" i="141"/>
  <c r="T35" i="139" l="1"/>
  <c r="M26" i="138"/>
  <c r="H26"/>
  <c r="M28"/>
  <c r="H28"/>
  <c r="U24"/>
  <c r="M24"/>
  <c r="H24"/>
  <c r="M22"/>
  <c r="H22"/>
  <c r="M21"/>
  <c r="H21"/>
  <c r="S20"/>
  <c r="S28" s="1"/>
  <c r="U28" s="1"/>
  <c r="M20"/>
  <c r="H20"/>
  <c r="M18"/>
  <c r="H18"/>
  <c r="M17"/>
  <c r="H17"/>
  <c r="M16"/>
  <c r="H16"/>
  <c r="M15"/>
  <c r="H15"/>
  <c r="M13"/>
  <c r="H13"/>
  <c r="M12"/>
  <c r="H12"/>
  <c r="M11"/>
  <c r="H11"/>
  <c r="M10"/>
  <c r="H10"/>
  <c r="U41" i="137"/>
  <c r="M41"/>
  <c r="H41"/>
  <c r="H39"/>
  <c r="U38"/>
  <c r="H38"/>
  <c r="M32"/>
  <c r="H32"/>
  <c r="M30"/>
  <c r="H30"/>
  <c r="M29"/>
  <c r="H29"/>
  <c r="M28"/>
  <c r="H28"/>
  <c r="S27"/>
  <c r="M27"/>
  <c r="H27"/>
  <c r="M25"/>
  <c r="H25"/>
  <c r="M24"/>
  <c r="H24"/>
  <c r="M23"/>
  <c r="H23"/>
  <c r="M22"/>
  <c r="H22"/>
  <c r="M21"/>
  <c r="H21"/>
  <c r="M19"/>
  <c r="H19"/>
  <c r="M18"/>
  <c r="H18"/>
  <c r="M17"/>
  <c r="H17"/>
  <c r="M16"/>
  <c r="H16"/>
  <c r="M14"/>
  <c r="H14"/>
  <c r="M13"/>
  <c r="H13"/>
  <c r="M12"/>
  <c r="H12"/>
  <c r="M11"/>
  <c r="H11"/>
  <c r="M10"/>
  <c r="H42"/>
  <c r="M39" i="136"/>
  <c r="M38"/>
  <c r="U41"/>
  <c r="M41"/>
  <c r="H41"/>
  <c r="H39"/>
  <c r="U38"/>
  <c r="H38"/>
  <c r="M29"/>
  <c r="H29"/>
  <c r="M27"/>
  <c r="H27"/>
  <c r="S26"/>
  <c r="M26"/>
  <c r="H26"/>
  <c r="M24"/>
  <c r="H24"/>
  <c r="M23"/>
  <c r="H23"/>
  <c r="M22"/>
  <c r="H22"/>
  <c r="M21"/>
  <c r="H21"/>
  <c r="M20"/>
  <c r="H20"/>
  <c r="M18"/>
  <c r="H18"/>
  <c r="M17"/>
  <c r="H17"/>
  <c r="M16"/>
  <c r="H16"/>
  <c r="M14"/>
  <c r="H14"/>
  <c r="M13"/>
  <c r="H13"/>
  <c r="M12"/>
  <c r="H12"/>
  <c r="M11"/>
  <c r="H11"/>
  <c r="M10"/>
  <c r="H10"/>
  <c r="U14" i="135"/>
  <c r="M14"/>
  <c r="H14"/>
  <c r="M12"/>
  <c r="H12"/>
  <c r="M11"/>
  <c r="H11"/>
  <c r="M10"/>
  <c r="M15" s="1"/>
  <c r="H10"/>
  <c r="H15" s="1"/>
  <c r="M10" i="134"/>
  <c r="M33"/>
  <c r="M20"/>
  <c r="M19"/>
  <c r="M18"/>
  <c r="M17"/>
  <c r="J42"/>
  <c r="I42"/>
  <c r="U41"/>
  <c r="M41"/>
  <c r="H41"/>
  <c r="M39"/>
  <c r="H39"/>
  <c r="U38"/>
  <c r="M38"/>
  <c r="H38"/>
  <c r="H33"/>
  <c r="M31"/>
  <c r="H31"/>
  <c r="M30"/>
  <c r="H30"/>
  <c r="M29"/>
  <c r="H29"/>
  <c r="S28"/>
  <c r="M28"/>
  <c r="H28"/>
  <c r="M26"/>
  <c r="H26"/>
  <c r="M25"/>
  <c r="H25"/>
  <c r="M24"/>
  <c r="H24"/>
  <c r="M23"/>
  <c r="H23"/>
  <c r="M22"/>
  <c r="H22"/>
  <c r="H20"/>
  <c r="H19"/>
  <c r="H18"/>
  <c r="H17"/>
  <c r="M15"/>
  <c r="H15"/>
  <c r="M14"/>
  <c r="H14"/>
  <c r="M13"/>
  <c r="H13"/>
  <c r="M12"/>
  <c r="H12"/>
  <c r="M11"/>
  <c r="H11"/>
  <c r="H10"/>
  <c r="S19" s="1"/>
  <c r="M40" i="122"/>
  <c r="M38"/>
  <c r="M37"/>
  <c r="M31"/>
  <c r="M30"/>
  <c r="M29"/>
  <c r="M28"/>
  <c r="M26"/>
  <c r="M25"/>
  <c r="M24"/>
  <c r="M23"/>
  <c r="M22"/>
  <c r="M20"/>
  <c r="M19"/>
  <c r="M18"/>
  <c r="M17"/>
  <c r="K41"/>
  <c r="M11"/>
  <c r="M12"/>
  <c r="M13"/>
  <c r="M14"/>
  <c r="M15"/>
  <c r="M10"/>
  <c r="L41"/>
  <c r="J41"/>
  <c r="I41"/>
  <c r="H29"/>
  <c r="H30"/>
  <c r="H31"/>
  <c r="H28"/>
  <c r="H13"/>
  <c r="T39" i="137" l="1"/>
  <c r="T42"/>
  <c r="H29" i="138"/>
  <c r="H42" i="134"/>
  <c r="H42" i="136"/>
  <c r="R10"/>
  <c r="M42"/>
  <c r="T15"/>
  <c r="R15" i="134"/>
  <c r="S27" i="138"/>
  <c r="R7"/>
  <c r="R10"/>
  <c r="R13"/>
  <c r="S18" i="137"/>
  <c r="V11"/>
  <c r="T15"/>
  <c r="R14" i="136"/>
  <c r="R16"/>
  <c r="R7"/>
  <c r="V11"/>
  <c r="V18" i="135"/>
  <c r="Q37" i="134"/>
  <c r="R17"/>
  <c r="T16"/>
  <c r="V11"/>
  <c r="R7"/>
  <c r="R10"/>
  <c r="E41" i="122"/>
  <c r="D29" i="130"/>
  <c r="C29"/>
  <c r="T37" i="138" l="1"/>
  <c r="T50" i="137"/>
  <c r="T50" i="134"/>
  <c r="T50" i="136"/>
  <c r="V45"/>
  <c r="T23" i="135"/>
  <c r="V45" i="134"/>
  <c r="M41" i="122"/>
  <c r="U37"/>
  <c r="V32" i="138" l="1"/>
  <c r="V45" i="137"/>
  <c r="H14" i="122"/>
  <c r="H37"/>
  <c r="T37" s="1"/>
  <c r="H12" l="1"/>
  <c r="H11"/>
  <c r="H38"/>
  <c r="H40"/>
  <c r="S28"/>
  <c r="H20"/>
  <c r="H19"/>
  <c r="H18"/>
  <c r="H17"/>
  <c r="H15"/>
  <c r="H10"/>
  <c r="H41" l="1"/>
  <c r="S19"/>
  <c r="V44"/>
  <c r="T49"/>
  <c r="T16"/>
  <c r="V11"/>
</calcChain>
</file>

<file path=xl/sharedStrings.xml><?xml version="1.0" encoding="utf-8"?>
<sst xmlns="http://schemas.openxmlformats.org/spreadsheetml/2006/main" count="929" uniqueCount="110">
  <si>
    <t>No.</t>
  </si>
  <si>
    <t>Luas Serangan (Ha)</t>
  </si>
  <si>
    <t>Ringan</t>
  </si>
  <si>
    <t>Jumlah</t>
  </si>
  <si>
    <t>Luas Pengendalian (Ha)</t>
  </si>
  <si>
    <t>APBD I</t>
  </si>
  <si>
    <t>APBD II</t>
  </si>
  <si>
    <t>Masyarakat</t>
  </si>
  <si>
    <t>APBN</t>
  </si>
  <si>
    <t>Luas Komoditi (Ha)</t>
  </si>
  <si>
    <t>1.</t>
  </si>
  <si>
    <t>-</t>
  </si>
  <si>
    <t>Tupai</t>
  </si>
  <si>
    <t>Babi Hutan</t>
  </si>
  <si>
    <t>2.</t>
  </si>
  <si>
    <t>Rayap</t>
  </si>
  <si>
    <t>3.</t>
  </si>
  <si>
    <t>Mekanis</t>
  </si>
  <si>
    <t>Sanitasi</t>
  </si>
  <si>
    <t>Sanitasi, Kimiawi</t>
  </si>
  <si>
    <t>Mengetahui,</t>
  </si>
  <si>
    <t>4.</t>
  </si>
  <si>
    <t>Busuk Buah</t>
  </si>
  <si>
    <t>Cacar Daun Cengkeh</t>
  </si>
  <si>
    <t xml:space="preserve">Berat </t>
  </si>
  <si>
    <t>JUMLAH</t>
  </si>
  <si>
    <t>Cara pengendalian</t>
  </si>
  <si>
    <t>Mati ranting</t>
  </si>
  <si>
    <t>Mekanis, Kimiawi</t>
  </si>
  <si>
    <t>Kecamatan :</t>
  </si>
  <si>
    <t>Jenis Komoditi</t>
  </si>
  <si>
    <t>Kelapa</t>
  </si>
  <si>
    <t>Cengkeh</t>
  </si>
  <si>
    <t>Kakao</t>
  </si>
  <si>
    <t xml:space="preserve">AREA PENGENDALIAN OPT </t>
  </si>
  <si>
    <t>5.</t>
  </si>
  <si>
    <t>Jeruk Keprok</t>
  </si>
  <si>
    <t>6.</t>
  </si>
  <si>
    <t>Jambu Mete</t>
  </si>
  <si>
    <t>Mangga</t>
  </si>
  <si>
    <t>Lalat Buah</t>
  </si>
  <si>
    <t>Diplodia</t>
  </si>
  <si>
    <t>Phythopthora</t>
  </si>
  <si>
    <t>Jagung</t>
  </si>
  <si>
    <t>Ulat Grayak</t>
  </si>
  <si>
    <t>Helopeltis sp.</t>
  </si>
  <si>
    <t>Kutu Kebul</t>
  </si>
  <si>
    <t>Mekanis, kimiawi</t>
  </si>
  <si>
    <t>Mekanis, Sanitasi, Kimiawi</t>
  </si>
  <si>
    <t>KABUPATEN KEPULAUAN SELAYAR</t>
  </si>
  <si>
    <t>DINAS PERTANIAN DAN KETAHANAN PANGAN</t>
  </si>
  <si>
    <t>Bontomatene</t>
  </si>
  <si>
    <t>KEPALA DINAS</t>
  </si>
  <si>
    <t>7.</t>
  </si>
  <si>
    <t>Padi</t>
  </si>
  <si>
    <t>Pala</t>
  </si>
  <si>
    <t>Thrips</t>
  </si>
  <si>
    <t>Penyakit Blendok</t>
  </si>
  <si>
    <t>Kutu Aphids</t>
  </si>
  <si>
    <t>Bontoharu</t>
  </si>
  <si>
    <t>Pasimasunggu</t>
  </si>
  <si>
    <t>Bontosikuyu</t>
  </si>
  <si>
    <t>Penggerek Batang (Nothopeus sp)</t>
  </si>
  <si>
    <t>Mekanis, Sanitasi</t>
  </si>
  <si>
    <t>KECAMATAN</t>
  </si>
  <si>
    <t>Buki</t>
  </si>
  <si>
    <t>Bontomanai</t>
  </si>
  <si>
    <t>Benteng</t>
  </si>
  <si>
    <t>Pasimarannu</t>
  </si>
  <si>
    <t>Pasilambena</t>
  </si>
  <si>
    <t>Takabonerate</t>
  </si>
  <si>
    <t>PEMERINTAH KABUPATEN KEPULAUAN SELAYAR</t>
  </si>
  <si>
    <t>Jln. DR. Sam Ratulangi No. 17 Benteng, 92812 Sulawesi Selatan</t>
  </si>
  <si>
    <t>Telepon (0414) 21058, Faximile (0414) 21058</t>
  </si>
  <si>
    <t xml:space="preserve">DATA CAKUPAN AREA PENGENDALIAN OPT </t>
  </si>
  <si>
    <t>TANAMAN PANGAN, HORTIKULTURA DAN PERKEBUNAN</t>
  </si>
  <si>
    <t>NO.</t>
  </si>
  <si>
    <t>LUAS AREA TERKENA BENCANA (Ha)</t>
  </si>
  <si>
    <t>LUAS AREA YANG DAPAT DITANGGULANGI (Ha)</t>
  </si>
  <si>
    <t>KECAMATAN BONTOMATENE</t>
  </si>
  <si>
    <t>KECAMATAN BONTOMANAI</t>
  </si>
  <si>
    <t>KECAMATAN BUKI</t>
  </si>
  <si>
    <t>KECAMATAN BONTOHARU</t>
  </si>
  <si>
    <t>KECAMATAN BONTOSIKUYU</t>
  </si>
  <si>
    <t>KECAMATAN PASIMASUNGGU</t>
  </si>
  <si>
    <t>KECAMATAN BENTENG</t>
  </si>
  <si>
    <t>KECAMATAN PASIMASUNGGU TIMUR</t>
  </si>
  <si>
    <t>KECAMATAN PASIMARANNU</t>
  </si>
  <si>
    <t>KECAMATAN PASILAMBENA</t>
  </si>
  <si>
    <t>KECAMATAN TAKABONERATE</t>
  </si>
  <si>
    <t>Kumbang Kelapa (Oryctes sp)</t>
  </si>
  <si>
    <t>Aspidiothus destructor</t>
  </si>
  <si>
    <t>Penggerek Buah Kakao (PBK)</t>
  </si>
  <si>
    <t>Perangkap Aktraktan</t>
  </si>
  <si>
    <t>Penggerek Batang</t>
  </si>
  <si>
    <t>Mekanis, Sanitasi,Kimiawi</t>
  </si>
  <si>
    <t>Mekanis,  Sanitasi, Kimiawi</t>
  </si>
  <si>
    <t>Mekanis, sanitasi</t>
  </si>
  <si>
    <t>Mekanis, SanitasiKimiawi</t>
  </si>
  <si>
    <t>Pasimasunggu Timur</t>
  </si>
  <si>
    <t>Sanitasi, Perangkap Aktraktan</t>
  </si>
  <si>
    <t>TAHUN 2023</t>
  </si>
  <si>
    <t>Plt.</t>
  </si>
  <si>
    <r>
      <rPr>
        <sz val="9"/>
        <rFont val="Arial"/>
        <family val="2"/>
      </rPr>
      <t>Kutu Perisai</t>
    </r>
    <r>
      <rPr>
        <i/>
        <sz val="9"/>
        <rFont val="Arial"/>
        <family val="2"/>
      </rPr>
      <t xml:space="preserve"> (Aspidiothus destructor)</t>
    </r>
  </si>
  <si>
    <t>ANDI KRISNAYANTI, S. Sos</t>
  </si>
  <si>
    <t>Pangkat : Pembina</t>
  </si>
  <si>
    <t>Nip. 19680918 199303 2 005</t>
  </si>
  <si>
    <t>Mekanis, Sanitasi, Petrogenol</t>
  </si>
  <si>
    <t xml:space="preserve"> </t>
  </si>
  <si>
    <t>Benteng, 10 Januari 2024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</si>
</sst>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40">
    <font>
      <sz val="11"/>
      <color theme="1"/>
      <name val="Calibri"/>
      <family val="2"/>
      <charset val="1"/>
      <scheme val="minor"/>
    </font>
    <font>
      <sz val="10"/>
      <color theme="1"/>
      <name val="Comic Sans MS"/>
      <family val="4"/>
    </font>
    <font>
      <b/>
      <sz val="11"/>
      <color theme="1"/>
      <name val="Calibri"/>
      <family val="2"/>
      <charset val="1"/>
      <scheme val="minor"/>
    </font>
    <font>
      <sz val="10"/>
      <color theme="1"/>
      <name val="Futura LtCn BT"/>
      <family val="2"/>
    </font>
    <font>
      <sz val="10"/>
      <name val="Futura LtCn BT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9"/>
      <color theme="1"/>
      <name val="Arial"/>
      <family val="2"/>
    </font>
    <font>
      <sz val="8"/>
      <color theme="1"/>
      <name val="Calibri"/>
      <family val="2"/>
      <charset val="1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Comic Sans MS"/>
      <family val="4"/>
    </font>
    <font>
      <sz val="8"/>
      <color theme="0"/>
      <name val="Arial"/>
      <family val="2"/>
    </font>
    <font>
      <b/>
      <u/>
      <sz val="8"/>
      <name val="Arial"/>
      <family val="2"/>
    </font>
    <font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charset val="1"/>
      <scheme val="minor"/>
    </font>
    <font>
      <i/>
      <sz val="9"/>
      <color theme="1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i/>
      <sz val="9"/>
      <name val="Arial"/>
      <family val="2"/>
    </font>
    <font>
      <b/>
      <i/>
      <sz val="9"/>
      <name val="Calibri"/>
      <family val="2"/>
      <charset val="1"/>
      <scheme val="minor"/>
    </font>
    <font>
      <b/>
      <sz val="9"/>
      <color theme="1"/>
      <name val="Arial"/>
      <family val="2"/>
    </font>
    <font>
      <b/>
      <u/>
      <sz val="9"/>
      <color theme="1"/>
      <name val="Arial"/>
      <family val="2"/>
    </font>
    <font>
      <sz val="11"/>
      <color theme="1"/>
      <name val="Calibri"/>
      <family val="2"/>
      <charset val="1"/>
      <scheme val="minor"/>
    </font>
    <font>
      <b/>
      <sz val="13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i/>
      <sz val="9"/>
      <color rgb="FFFF000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9"/>
      <color theme="0"/>
      <name val="Arial"/>
      <family val="2"/>
    </font>
    <font>
      <i/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0" fontId="28" fillId="0" borderId="0"/>
  </cellStyleXfs>
  <cellXfs count="20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11" fillId="0" borderId="0" xfId="0" applyFont="1" applyBorder="1"/>
    <xf numFmtId="0" fontId="11" fillId="0" borderId="0" xfId="0" applyFont="1" applyAlignment="1">
      <alignment horizontal="center"/>
    </xf>
    <xf numFmtId="0" fontId="11" fillId="0" borderId="0" xfId="0" applyFont="1"/>
    <xf numFmtId="0" fontId="13" fillId="0" borderId="0" xfId="0" applyFont="1"/>
    <xf numFmtId="0" fontId="10" fillId="0" borderId="0" xfId="0" applyFont="1"/>
    <xf numFmtId="0" fontId="14" fillId="0" borderId="0" xfId="0" applyFont="1"/>
    <xf numFmtId="0" fontId="12" fillId="0" borderId="0" xfId="0" applyFont="1"/>
    <xf numFmtId="0" fontId="15" fillId="0" borderId="0" xfId="0" applyFont="1"/>
    <xf numFmtId="43" fontId="12" fillId="0" borderId="0" xfId="0" applyNumberFormat="1" applyFont="1"/>
    <xf numFmtId="43" fontId="0" fillId="0" borderId="0" xfId="0" applyNumberFormat="1"/>
    <xf numFmtId="43" fontId="11" fillId="0" borderId="0" xfId="0" applyNumberFormat="1" applyFont="1"/>
    <xf numFmtId="43" fontId="17" fillId="0" borderId="0" xfId="0" applyNumberFormat="1" applyFont="1"/>
    <xf numFmtId="0" fontId="20" fillId="0" borderId="3" xfId="0" quotePrefix="1" applyFont="1" applyBorder="1" applyAlignment="1">
      <alignment horizontal="center"/>
    </xf>
    <xf numFmtId="0" fontId="21" fillId="0" borderId="9" xfId="0" quotePrefix="1" applyFont="1" applyBorder="1"/>
    <xf numFmtId="0" fontId="20" fillId="0" borderId="0" xfId="0" applyFont="1" applyBorder="1"/>
    <xf numFmtId="0" fontId="20" fillId="0" borderId="18" xfId="0" applyFont="1" applyBorder="1"/>
    <xf numFmtId="43" fontId="22" fillId="0" borderId="3" xfId="0" applyNumberFormat="1" applyFont="1" applyBorder="1"/>
    <xf numFmtId="43" fontId="23" fillId="0" borderId="3" xfId="0" applyNumberFormat="1" applyFont="1" applyBorder="1"/>
    <xf numFmtId="43" fontId="24" fillId="0" borderId="3" xfId="0" applyNumberFormat="1" applyFont="1" applyBorder="1"/>
    <xf numFmtId="43" fontId="20" fillId="0" borderId="3" xfId="0" applyNumberFormat="1" applyFont="1" applyBorder="1"/>
    <xf numFmtId="0" fontId="20" fillId="0" borderId="27" xfId="0" quotePrefix="1" applyFont="1" applyBorder="1"/>
    <xf numFmtId="0" fontId="24" fillId="0" borderId="14" xfId="0" applyFont="1" applyBorder="1"/>
    <xf numFmtId="0" fontId="20" fillId="0" borderId="14" xfId="0" applyFont="1" applyBorder="1"/>
    <xf numFmtId="43" fontId="21" fillId="0" borderId="12" xfId="0" applyNumberFormat="1" applyFont="1" applyBorder="1"/>
    <xf numFmtId="43" fontId="20" fillId="0" borderId="26" xfId="0" applyNumberFormat="1" applyFont="1" applyBorder="1"/>
    <xf numFmtId="43" fontId="24" fillId="0" borderId="12" xfId="0" applyNumberFormat="1" applyFont="1" applyBorder="1"/>
    <xf numFmtId="0" fontId="20" fillId="0" borderId="27" xfId="0" applyFont="1" applyBorder="1"/>
    <xf numFmtId="43" fontId="20" fillId="0" borderId="14" xfId="0" applyNumberFormat="1" applyFont="1" applyBorder="1" applyAlignment="1">
      <alignment horizontal="left"/>
    </xf>
    <xf numFmtId="0" fontId="20" fillId="0" borderId="4" xfId="0" quotePrefix="1" applyFont="1" applyBorder="1" applyAlignment="1">
      <alignment horizontal="center"/>
    </xf>
    <xf numFmtId="0" fontId="20" fillId="0" borderId="21" xfId="0" quotePrefix="1" applyFont="1" applyBorder="1"/>
    <xf numFmtId="0" fontId="20" fillId="0" borderId="8" xfId="0" applyFont="1" applyBorder="1"/>
    <xf numFmtId="43" fontId="21" fillId="0" borderId="4" xfId="0" applyNumberFormat="1" applyFont="1" applyBorder="1"/>
    <xf numFmtId="43" fontId="20" fillId="0" borderId="23" xfId="0" applyNumberFormat="1" applyFont="1" applyBorder="1"/>
    <xf numFmtId="43" fontId="24" fillId="0" borderId="23" xfId="0" applyNumberFormat="1" applyFont="1" applyBorder="1"/>
    <xf numFmtId="0" fontId="20" fillId="0" borderId="13" xfId="0" quotePrefix="1" applyFont="1" applyBorder="1"/>
    <xf numFmtId="43" fontId="20" fillId="0" borderId="12" xfId="0" applyNumberFormat="1" applyFont="1" applyBorder="1"/>
    <xf numFmtId="43" fontId="20" fillId="0" borderId="22" xfId="0" applyNumberFormat="1" applyFont="1" applyBorder="1" applyAlignment="1">
      <alignment horizontal="left"/>
    </xf>
    <xf numFmtId="0" fontId="20" fillId="0" borderId="22" xfId="0" applyFont="1" applyBorder="1"/>
    <xf numFmtId="0" fontId="21" fillId="0" borderId="9" xfId="0" applyFont="1" applyBorder="1"/>
    <xf numFmtId="0" fontId="24" fillId="0" borderId="27" xfId="0" applyFont="1" applyBorder="1"/>
    <xf numFmtId="0" fontId="20" fillId="0" borderId="7" xfId="0" quotePrefix="1" applyFont="1" applyBorder="1"/>
    <xf numFmtId="43" fontId="20" fillId="0" borderId="4" xfId="0" applyNumberFormat="1" applyFont="1" applyBorder="1"/>
    <xf numFmtId="43" fontId="24" fillId="0" borderId="4" xfId="0" applyNumberFormat="1" applyFont="1" applyBorder="1"/>
    <xf numFmtId="0" fontId="20" fillId="0" borderId="2" xfId="0" quotePrefix="1" applyFont="1" applyBorder="1" applyAlignment="1">
      <alignment horizontal="center"/>
    </xf>
    <xf numFmtId="0" fontId="20" fillId="0" borderId="10" xfId="0" applyFont="1" applyBorder="1"/>
    <xf numFmtId="0" fontId="20" fillId="0" borderId="6" xfId="0" applyFont="1" applyBorder="1"/>
    <xf numFmtId="39" fontId="22" fillId="0" borderId="2" xfId="0" applyNumberFormat="1" applyFont="1" applyBorder="1"/>
    <xf numFmtId="43" fontId="20" fillId="0" borderId="2" xfId="0" applyNumberFormat="1" applyFont="1" applyBorder="1"/>
    <xf numFmtId="43" fontId="24" fillId="0" borderId="2" xfId="0" applyNumberFormat="1" applyFont="1" applyBorder="1"/>
    <xf numFmtId="43" fontId="22" fillId="0" borderId="12" xfId="0" applyNumberFormat="1" applyFont="1" applyBorder="1"/>
    <xf numFmtId="43" fontId="20" fillId="0" borderId="14" xfId="0" quotePrefix="1" applyNumberFormat="1" applyFont="1" applyBorder="1" applyAlignment="1">
      <alignment horizontal="left"/>
    </xf>
    <xf numFmtId="0" fontId="20" fillId="0" borderId="11" xfId="0" applyFont="1" applyBorder="1"/>
    <xf numFmtId="0" fontId="20" fillId="0" borderId="30" xfId="0" quotePrefix="1" applyFont="1" applyBorder="1"/>
    <xf numFmtId="0" fontId="20" fillId="0" borderId="31" xfId="0" applyFont="1" applyBorder="1"/>
    <xf numFmtId="0" fontId="20" fillId="0" borderId="32" xfId="0" applyFont="1" applyBorder="1"/>
    <xf numFmtId="43" fontId="24" fillId="0" borderId="26" xfId="0" applyNumberFormat="1" applyFont="1" applyBorder="1"/>
    <xf numFmtId="0" fontId="21" fillId="0" borderId="24" xfId="0" applyFont="1" applyBorder="1"/>
    <xf numFmtId="0" fontId="20" fillId="0" borderId="33" xfId="0" applyFont="1" applyBorder="1"/>
    <xf numFmtId="0" fontId="20" fillId="0" borderId="25" xfId="0" applyFont="1" applyBorder="1"/>
    <xf numFmtId="43" fontId="22" fillId="0" borderId="29" xfId="0" applyNumberFormat="1" applyFont="1" applyBorder="1"/>
    <xf numFmtId="43" fontId="20" fillId="0" borderId="29" xfId="0" applyNumberFormat="1" applyFont="1" applyBorder="1"/>
    <xf numFmtId="43" fontId="24" fillId="0" borderId="29" xfId="0" applyNumberFormat="1" applyFont="1" applyBorder="1"/>
    <xf numFmtId="0" fontId="20" fillId="0" borderId="28" xfId="0" applyFont="1" applyBorder="1"/>
    <xf numFmtId="43" fontId="21" fillId="0" borderId="1" xfId="0" applyNumberFormat="1" applyFont="1" applyBorder="1" applyAlignment="1">
      <alignment horizontal="center" vertical="center"/>
    </xf>
    <xf numFmtId="43" fontId="21" fillId="0" borderId="1" xfId="0" applyNumberFormat="1" applyFont="1" applyBorder="1" applyAlignment="1">
      <alignment vertical="center"/>
    </xf>
    <xf numFmtId="0" fontId="21" fillId="0" borderId="15" xfId="0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6" fillId="0" borderId="0" xfId="0" applyFont="1"/>
    <xf numFmtId="0" fontId="27" fillId="0" borderId="0" xfId="0" applyFont="1"/>
    <xf numFmtId="0" fontId="20" fillId="0" borderId="9" xfId="0" quotePrefix="1" applyFont="1" applyBorder="1"/>
    <xf numFmtId="0" fontId="19" fillId="2" borderId="1" xfId="0" applyFont="1" applyFill="1" applyBorder="1" applyAlignment="1">
      <alignment horizontal="center" vertical="center" wrapText="1"/>
    </xf>
    <xf numFmtId="4" fontId="0" fillId="0" borderId="0" xfId="0" applyNumberFormat="1"/>
    <xf numFmtId="43" fontId="20" fillId="0" borderId="21" xfId="0" applyNumberFormat="1" applyFont="1" applyBorder="1" applyAlignment="1">
      <alignment horizontal="left"/>
    </xf>
    <xf numFmtId="43" fontId="24" fillId="0" borderId="14" xfId="0" applyNumberFormat="1" applyFont="1" applyBorder="1" applyAlignment="1">
      <alignment horizontal="left"/>
    </xf>
    <xf numFmtId="0" fontId="16" fillId="2" borderId="1" xfId="0" applyFont="1" applyFill="1" applyBorder="1" applyAlignment="1">
      <alignment horizontal="center" vertical="center" wrapText="1"/>
    </xf>
    <xf numFmtId="0" fontId="28" fillId="0" borderId="0" xfId="1"/>
    <xf numFmtId="0" fontId="30" fillId="0" borderId="34" xfId="1" applyFont="1" applyBorder="1"/>
    <xf numFmtId="0" fontId="30" fillId="0" borderId="0" xfId="0" applyFont="1"/>
    <xf numFmtId="0" fontId="32" fillId="0" borderId="3" xfId="0" applyFont="1" applyBorder="1" applyAlignment="1">
      <alignment horizontal="center"/>
    </xf>
    <xf numFmtId="0" fontId="32" fillId="0" borderId="3" xfId="0" applyFont="1" applyBorder="1"/>
    <xf numFmtId="0" fontId="32" fillId="0" borderId="0" xfId="0" applyFont="1"/>
    <xf numFmtId="0" fontId="31" fillId="0" borderId="0" xfId="0" applyFont="1"/>
    <xf numFmtId="0" fontId="33" fillId="0" borderId="0" xfId="0" applyFont="1"/>
    <xf numFmtId="43" fontId="20" fillId="0" borderId="13" xfId="0" applyNumberFormat="1" applyFont="1" applyBorder="1" applyAlignment="1">
      <alignment horizontal="left"/>
    </xf>
    <xf numFmtId="43" fontId="20" fillId="0" borderId="14" xfId="0" applyNumberFormat="1" applyFont="1" applyBorder="1" applyAlignment="1">
      <alignment horizontal="left"/>
    </xf>
    <xf numFmtId="43" fontId="20" fillId="0" borderId="21" xfId="0" applyNumberFormat="1" applyFont="1" applyBorder="1" applyAlignment="1">
      <alignment horizontal="left"/>
    </xf>
    <xf numFmtId="43" fontId="20" fillId="0" borderId="22" xfId="0" applyNumberFormat="1" applyFont="1" applyBorder="1" applyAlignment="1">
      <alignment horizontal="left"/>
    </xf>
    <xf numFmtId="0" fontId="20" fillId="0" borderId="27" xfId="0" applyFont="1" applyBorder="1" applyAlignment="1">
      <alignment horizontal="left"/>
    </xf>
    <xf numFmtId="0" fontId="20" fillId="0" borderId="14" xfId="0" applyFont="1" applyBorder="1" applyAlignment="1">
      <alignment horizontal="left"/>
    </xf>
    <xf numFmtId="43" fontId="20" fillId="0" borderId="13" xfId="0" applyNumberFormat="1" applyFont="1" applyBorder="1" applyAlignment="1">
      <alignment horizontal="left"/>
    </xf>
    <xf numFmtId="43" fontId="20" fillId="0" borderId="14" xfId="0" applyNumberFormat="1" applyFont="1" applyBorder="1" applyAlignment="1">
      <alignment horizontal="left"/>
    </xf>
    <xf numFmtId="43" fontId="20" fillId="0" borderId="21" xfId="0" applyNumberFormat="1" applyFont="1" applyBorder="1" applyAlignment="1">
      <alignment horizontal="left"/>
    </xf>
    <xf numFmtId="43" fontId="20" fillId="0" borderId="22" xfId="0" applyNumberFormat="1" applyFont="1" applyBorder="1" applyAlignment="1">
      <alignment horizontal="left"/>
    </xf>
    <xf numFmtId="4" fontId="32" fillId="0" borderId="3" xfId="0" applyNumberFormat="1" applyFont="1" applyBorder="1" applyAlignment="1">
      <alignment horizontal="center"/>
    </xf>
    <xf numFmtId="4" fontId="31" fillId="0" borderId="1" xfId="0" applyNumberFormat="1" applyFont="1" applyBorder="1" applyAlignment="1">
      <alignment horizontal="center"/>
    </xf>
    <xf numFmtId="43" fontId="20" fillId="0" borderId="28" xfId="0" applyNumberFormat="1" applyFont="1" applyBorder="1" applyAlignment="1">
      <alignment horizontal="left"/>
    </xf>
    <xf numFmtId="0" fontId="24" fillId="0" borderId="13" xfId="0" quotePrefix="1" applyFont="1" applyBorder="1"/>
    <xf numFmtId="43" fontId="34" fillId="0" borderId="3" xfId="0" applyNumberFormat="1" applyFont="1" applyBorder="1"/>
    <xf numFmtId="43" fontId="23" fillId="0" borderId="26" xfId="0" applyNumberFormat="1" applyFont="1" applyBorder="1"/>
    <xf numFmtId="43" fontId="34" fillId="0" borderId="12" xfId="0" applyNumberFormat="1" applyFont="1" applyBorder="1"/>
    <xf numFmtId="43" fontId="23" fillId="0" borderId="2" xfId="0" applyNumberFormat="1" applyFont="1" applyBorder="1"/>
    <xf numFmtId="43" fontId="20" fillId="0" borderId="30" xfId="0" applyNumberFormat="1" applyFont="1" applyBorder="1" applyAlignment="1">
      <alignment horizontal="left"/>
    </xf>
    <xf numFmtId="43" fontId="20" fillId="0" borderId="32" xfId="0" applyNumberFormat="1" applyFont="1" applyBorder="1" applyAlignment="1">
      <alignment horizontal="left"/>
    </xf>
    <xf numFmtId="43" fontId="34" fillId="0" borderId="2" xfId="0" applyNumberFormat="1" applyFont="1" applyBorder="1"/>
    <xf numFmtId="43" fontId="21" fillId="0" borderId="26" xfId="0" applyNumberFormat="1" applyFont="1" applyBorder="1"/>
    <xf numFmtId="0" fontId="21" fillId="0" borderId="5" xfId="0" applyFont="1" applyBorder="1"/>
    <xf numFmtId="43" fontId="22" fillId="0" borderId="2" xfId="0" applyNumberFormat="1" applyFont="1" applyBorder="1"/>
    <xf numFmtId="43" fontId="20" fillId="0" borderId="30" xfId="0" applyNumberFormat="1" applyFont="1" applyBorder="1" applyAlignment="1">
      <alignment horizontal="left"/>
    </xf>
    <xf numFmtId="0" fontId="20" fillId="0" borderId="31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0" fontId="24" fillId="0" borderId="31" xfId="0" applyFont="1" applyBorder="1"/>
    <xf numFmtId="0" fontId="24" fillId="0" borderId="32" xfId="0" applyFont="1" applyBorder="1"/>
    <xf numFmtId="0" fontId="24" fillId="0" borderId="30" xfId="0" quotePrefix="1" applyFont="1" applyBorder="1"/>
    <xf numFmtId="43" fontId="22" fillId="0" borderId="26" xfId="0" applyNumberFormat="1" applyFont="1" applyBorder="1"/>
    <xf numFmtId="43" fontId="20" fillId="0" borderId="32" xfId="0" quotePrefix="1" applyNumberFormat="1" applyFont="1" applyBorder="1" applyAlignment="1">
      <alignment horizontal="left"/>
    </xf>
    <xf numFmtId="0" fontId="20" fillId="0" borderId="10" xfId="0" quotePrefix="1" applyFont="1" applyBorder="1" applyAlignment="1">
      <alignment horizontal="center"/>
    </xf>
    <xf numFmtId="0" fontId="24" fillId="0" borderId="10" xfId="0" quotePrefix="1" applyFont="1" applyBorder="1"/>
    <xf numFmtId="43" fontId="22" fillId="0" borderId="10" xfId="0" applyNumberFormat="1" applyFont="1" applyBorder="1"/>
    <xf numFmtId="43" fontId="20" fillId="0" borderId="10" xfId="0" applyNumberFormat="1" applyFont="1" applyBorder="1"/>
    <xf numFmtId="43" fontId="24" fillId="0" borderId="10" xfId="0" applyNumberFormat="1" applyFont="1" applyBorder="1"/>
    <xf numFmtId="43" fontId="20" fillId="0" borderId="10" xfId="0" applyNumberFormat="1" applyFont="1" applyBorder="1" applyAlignment="1">
      <alignment horizontal="left"/>
    </xf>
    <xf numFmtId="43" fontId="20" fillId="0" borderId="10" xfId="0" quotePrefix="1" applyNumberFormat="1" applyFont="1" applyBorder="1" applyAlignment="1">
      <alignment horizontal="left"/>
    </xf>
    <xf numFmtId="0" fontId="20" fillId="0" borderId="0" xfId="0" quotePrefix="1" applyFont="1" applyBorder="1" applyAlignment="1">
      <alignment horizontal="center"/>
    </xf>
    <xf numFmtId="0" fontId="24" fillId="0" borderId="0" xfId="0" quotePrefix="1" applyFont="1" applyBorder="1"/>
    <xf numFmtId="43" fontId="22" fillId="0" borderId="0" xfId="0" applyNumberFormat="1" applyFont="1" applyBorder="1"/>
    <xf numFmtId="43" fontId="20" fillId="0" borderId="0" xfId="0" applyNumberFormat="1" applyFont="1" applyBorder="1"/>
    <xf numFmtId="43" fontId="24" fillId="0" borderId="0" xfId="0" applyNumberFormat="1" applyFont="1" applyBorder="1"/>
    <xf numFmtId="43" fontId="20" fillId="0" borderId="0" xfId="0" applyNumberFormat="1" applyFont="1" applyBorder="1" applyAlignment="1">
      <alignment horizontal="left"/>
    </xf>
    <xf numFmtId="43" fontId="20" fillId="0" borderId="0" xfId="0" quotePrefix="1" applyNumberFormat="1" applyFont="1" applyBorder="1" applyAlignment="1">
      <alignment horizontal="left"/>
    </xf>
    <xf numFmtId="43" fontId="20" fillId="0" borderId="13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3" fontId="20" fillId="0" borderId="13" xfId="0" applyNumberFormat="1" applyFont="1" applyBorder="1" applyAlignment="1">
      <alignment horizontal="left"/>
    </xf>
    <xf numFmtId="43" fontId="20" fillId="0" borderId="14" xfId="0" applyNumberFormat="1" applyFont="1" applyBorder="1" applyAlignment="1">
      <alignment horizontal="left"/>
    </xf>
    <xf numFmtId="43" fontId="20" fillId="0" borderId="21" xfId="0" applyNumberFormat="1" applyFont="1" applyBorder="1" applyAlignment="1">
      <alignment horizontal="left"/>
    </xf>
    <xf numFmtId="43" fontId="20" fillId="0" borderId="22" xfId="0" applyNumberFormat="1" applyFont="1" applyBorder="1" applyAlignment="1">
      <alignment horizontal="left"/>
    </xf>
    <xf numFmtId="43" fontId="20" fillId="0" borderId="30" xfId="0" applyNumberFormat="1" applyFont="1" applyBorder="1" applyAlignment="1">
      <alignment horizontal="left"/>
    </xf>
    <xf numFmtId="0" fontId="22" fillId="0" borderId="0" xfId="0" applyFont="1" applyAlignment="1">
      <alignment horizontal="right"/>
    </xf>
    <xf numFmtId="43" fontId="23" fillId="0" borderId="29" xfId="0" applyNumberFormat="1" applyFont="1" applyBorder="1"/>
    <xf numFmtId="0" fontId="20" fillId="0" borderId="0" xfId="0" applyFont="1"/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43" fontId="20" fillId="0" borderId="9" xfId="0" applyNumberFormat="1" applyFont="1" applyBorder="1" applyAlignment="1">
      <alignment horizontal="left"/>
    </xf>
    <xf numFmtId="43" fontId="20" fillId="0" borderId="18" xfId="0" applyNumberFormat="1" applyFont="1" applyBorder="1" applyAlignment="1">
      <alignment horizontal="left"/>
    </xf>
    <xf numFmtId="43" fontId="20" fillId="0" borderId="18" xfId="0" quotePrefix="1" applyNumberFormat="1" applyFont="1" applyBorder="1" applyAlignment="1">
      <alignment horizontal="left"/>
    </xf>
    <xf numFmtId="43" fontId="20" fillId="0" borderId="13" xfId="0" applyNumberFormat="1" applyFont="1" applyBorder="1" applyAlignment="1">
      <alignment horizontal="left"/>
    </xf>
    <xf numFmtId="43" fontId="20" fillId="0" borderId="14" xfId="0" applyNumberFormat="1" applyFont="1" applyBorder="1" applyAlignment="1">
      <alignment horizontal="left"/>
    </xf>
    <xf numFmtId="0" fontId="20" fillId="0" borderId="11" xfId="0" applyFont="1" applyBorder="1" applyAlignment="1">
      <alignment horizontal="left"/>
    </xf>
    <xf numFmtId="0" fontId="20" fillId="0" borderId="8" xfId="0" applyFont="1" applyBorder="1" applyAlignment="1">
      <alignment horizontal="left"/>
    </xf>
    <xf numFmtId="43" fontId="20" fillId="0" borderId="7" xfId="0" applyNumberFormat="1" applyFont="1" applyBorder="1" applyAlignment="1">
      <alignment horizontal="left"/>
    </xf>
    <xf numFmtId="43" fontId="20" fillId="0" borderId="8" xfId="0" applyNumberFormat="1" applyFont="1" applyBorder="1" applyAlignment="1">
      <alignment horizontal="left"/>
    </xf>
    <xf numFmtId="43" fontId="20" fillId="0" borderId="5" xfId="0" applyNumberFormat="1" applyFont="1" applyBorder="1" applyAlignment="1">
      <alignment horizontal="left"/>
    </xf>
    <xf numFmtId="43" fontId="20" fillId="0" borderId="6" xfId="0" quotePrefix="1" applyNumberFormat="1" applyFont="1" applyBorder="1" applyAlignment="1">
      <alignment horizontal="left"/>
    </xf>
    <xf numFmtId="43" fontId="20" fillId="0" borderId="30" xfId="0" applyNumberFormat="1" applyFont="1" applyBorder="1" applyAlignment="1">
      <alignment horizontal="left"/>
    </xf>
    <xf numFmtId="43" fontId="20" fillId="0" borderId="32" xfId="0" applyNumberFormat="1" applyFont="1" applyBorder="1" applyAlignment="1">
      <alignment horizontal="left"/>
    </xf>
    <xf numFmtId="43" fontId="20" fillId="0" borderId="24" xfId="0" quotePrefix="1" applyNumberFormat="1" applyFont="1" applyBorder="1" applyAlignment="1">
      <alignment horizontal="center"/>
    </xf>
    <xf numFmtId="43" fontId="20" fillId="0" borderId="25" xfId="0" quotePrefix="1" applyNumberFormat="1" applyFont="1" applyBorder="1" applyAlignment="1">
      <alignment horizontal="center"/>
    </xf>
    <xf numFmtId="43" fontId="20" fillId="0" borderId="21" xfId="0" applyNumberFormat="1" applyFont="1" applyBorder="1" applyAlignment="1">
      <alignment horizontal="left"/>
    </xf>
    <xf numFmtId="43" fontId="20" fillId="0" borderId="22" xfId="0" applyNumberFormat="1" applyFont="1" applyBorder="1" applyAlignment="1">
      <alignment horizontal="left"/>
    </xf>
    <xf numFmtId="43" fontId="20" fillId="0" borderId="19" xfId="0" quotePrefix="1" applyNumberFormat="1" applyFont="1" applyBorder="1" applyAlignment="1">
      <alignment horizontal="center"/>
    </xf>
    <xf numFmtId="43" fontId="20" fillId="0" borderId="20" xfId="0" quotePrefix="1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29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30" fillId="0" borderId="0" xfId="1" applyFont="1" applyAlignment="1">
      <alignment horizontal="center"/>
    </xf>
    <xf numFmtId="0" fontId="31" fillId="0" borderId="15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2" borderId="2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6" fillId="0" borderId="0" xfId="0" applyFont="1"/>
    <xf numFmtId="43" fontId="36" fillId="0" borderId="0" xfId="0" applyNumberFormat="1" applyFont="1"/>
    <xf numFmtId="43" fontId="37" fillId="0" borderId="0" xfId="0" applyNumberFormat="1" applyFont="1"/>
    <xf numFmtId="0" fontId="37" fillId="0" borderId="0" xfId="0" applyFont="1"/>
    <xf numFmtId="43" fontId="35" fillId="0" borderId="0" xfId="0" applyNumberFormat="1" applyFont="1"/>
    <xf numFmtId="43" fontId="38" fillId="0" borderId="12" xfId="0" applyNumberFormat="1" applyFont="1" applyBorder="1"/>
    <xf numFmtId="43" fontId="39" fillId="0" borderId="12" xfId="0" applyNumberFormat="1" applyFont="1" applyBorder="1"/>
    <xf numFmtId="43" fontId="38" fillId="0" borderId="4" xfId="0" applyNumberFormat="1" applyFont="1" applyBorder="1"/>
    <xf numFmtId="43" fontId="39" fillId="0" borderId="4" xfId="0" applyNumberFormat="1" applyFont="1" applyBorder="1"/>
    <xf numFmtId="43" fontId="38" fillId="0" borderId="1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5857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2057400</xdr:colOff>
      <xdr:row>0</xdr:row>
      <xdr:rowOff>66675</xdr:rowOff>
    </xdr:from>
    <xdr:to>
      <xdr:col>2</xdr:col>
      <xdr:colOff>371475</xdr:colOff>
      <xdr:row>3</xdr:row>
      <xdr:rowOff>161925</xdr:rowOff>
    </xdr:to>
    <xdr:pic>
      <xdr:nvPicPr>
        <xdr:cNvPr id="2" name="Picture 1" descr="logo-sly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38400" y="66675"/>
          <a:ext cx="619125" cy="666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tabColor rgb="FF92D050"/>
  </sheetPr>
  <dimension ref="A1:AA115"/>
  <sheetViews>
    <sheetView workbookViewId="0">
      <selection activeCell="A10" sqref="A10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27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27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27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27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27">
      <c r="A5" s="7" t="s">
        <v>29</v>
      </c>
      <c r="B5" s="7"/>
      <c r="C5" s="7"/>
      <c r="D5" s="7" t="s">
        <v>61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27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27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R7" s="18"/>
    </row>
    <row r="8" spans="1:27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</row>
    <row r="9" spans="1:27" ht="15" customHeight="1">
      <c r="A9" s="21" t="s">
        <v>10</v>
      </c>
      <c r="B9" s="22" t="s">
        <v>31</v>
      </c>
      <c r="C9" s="23"/>
      <c r="D9" s="24"/>
      <c r="E9" s="25">
        <v>3871</v>
      </c>
      <c r="F9" s="26"/>
      <c r="G9" s="26"/>
      <c r="H9" s="26"/>
      <c r="I9" s="26"/>
      <c r="J9" s="26"/>
      <c r="K9" s="26"/>
      <c r="L9" s="26"/>
      <c r="M9" s="26"/>
      <c r="N9" s="166"/>
      <c r="O9" s="167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</row>
    <row r="10" spans="1:27" ht="15" customHeight="1">
      <c r="A10" s="21"/>
      <c r="B10" s="29" t="s">
        <v>11</v>
      </c>
      <c r="C10" s="30" t="s">
        <v>90</v>
      </c>
      <c r="D10" s="31"/>
      <c r="E10" s="32"/>
      <c r="F10" s="33">
        <v>21</v>
      </c>
      <c r="G10" s="33">
        <v>6</v>
      </c>
      <c r="H10" s="34">
        <f>SUM(F10:G10)</f>
        <v>27</v>
      </c>
      <c r="I10" s="64">
        <v>0</v>
      </c>
      <c r="J10" s="64">
        <v>0</v>
      </c>
      <c r="K10" s="64">
        <v>0</v>
      </c>
      <c r="L10" s="64">
        <v>0.75</v>
      </c>
      <c r="M10" s="33">
        <f>SUM(I10:L10)</f>
        <v>0.75</v>
      </c>
      <c r="N10" s="156" t="s">
        <v>63</v>
      </c>
      <c r="O10" s="157"/>
      <c r="Q10" s="195"/>
      <c r="R10" s="196"/>
      <c r="S10" s="195"/>
      <c r="T10" s="195"/>
      <c r="U10" s="195"/>
      <c r="V10" s="195"/>
      <c r="W10" s="195"/>
      <c r="X10" s="195"/>
      <c r="Y10" s="195"/>
      <c r="Z10" s="195"/>
      <c r="AA10" s="195"/>
    </row>
    <row r="11" spans="1:27" ht="15" customHeight="1">
      <c r="A11" s="21"/>
      <c r="B11" s="29" t="s">
        <v>11</v>
      </c>
      <c r="C11" s="35" t="s">
        <v>12</v>
      </c>
      <c r="D11" s="31"/>
      <c r="E11" s="32"/>
      <c r="F11" s="33">
        <v>50.65</v>
      </c>
      <c r="G11" s="33">
        <v>14</v>
      </c>
      <c r="H11" s="34">
        <f t="shared" ref="H11:H39" si="0">SUM(F11:G11)</f>
        <v>64.650000000000006</v>
      </c>
      <c r="I11" s="64">
        <v>0</v>
      </c>
      <c r="J11" s="64">
        <v>0</v>
      </c>
      <c r="K11" s="64">
        <v>0</v>
      </c>
      <c r="L11" s="64">
        <v>0</v>
      </c>
      <c r="M11" s="33">
        <f t="shared" ref="M11:M24" si="1">SUM(I11:L11)</f>
        <v>0</v>
      </c>
      <c r="N11" s="98"/>
      <c r="O11" s="99"/>
      <c r="Q11" s="195"/>
      <c r="R11" s="195"/>
      <c r="S11" s="195"/>
      <c r="T11" s="195"/>
      <c r="U11" s="195"/>
      <c r="V11" s="196">
        <f>SUM(H10:H14)</f>
        <v>126.65</v>
      </c>
      <c r="W11" s="195"/>
      <c r="X11" s="195"/>
      <c r="Y11" s="195"/>
      <c r="Z11" s="195"/>
      <c r="AA11" s="195"/>
    </row>
    <row r="12" spans="1:27" ht="15" customHeight="1">
      <c r="A12" s="21"/>
      <c r="B12" s="29" t="s">
        <v>11</v>
      </c>
      <c r="C12" s="35" t="s">
        <v>46</v>
      </c>
      <c r="D12" s="31"/>
      <c r="E12" s="32"/>
      <c r="F12" s="33">
        <v>2.5</v>
      </c>
      <c r="G12" s="33">
        <v>0</v>
      </c>
      <c r="H12" s="34">
        <f t="shared" si="0"/>
        <v>2.5</v>
      </c>
      <c r="I12" s="64">
        <v>0</v>
      </c>
      <c r="J12" s="64">
        <v>0</v>
      </c>
      <c r="K12" s="64">
        <v>0</v>
      </c>
      <c r="L12" s="64">
        <v>0.5</v>
      </c>
      <c r="M12" s="33">
        <f t="shared" si="1"/>
        <v>0.5</v>
      </c>
      <c r="N12" s="156" t="s">
        <v>63</v>
      </c>
      <c r="O12" s="157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</row>
    <row r="13" spans="1:27" ht="15" customHeight="1">
      <c r="A13" s="21"/>
      <c r="B13" s="29" t="s">
        <v>11</v>
      </c>
      <c r="C13" s="35" t="s">
        <v>15</v>
      </c>
      <c r="D13" s="31"/>
      <c r="E13" s="32"/>
      <c r="F13" s="33">
        <v>28</v>
      </c>
      <c r="G13" s="33">
        <v>2</v>
      </c>
      <c r="H13" s="34">
        <f>SUM(F13:G13)</f>
        <v>30</v>
      </c>
      <c r="I13" s="64">
        <v>0</v>
      </c>
      <c r="J13" s="64">
        <v>0</v>
      </c>
      <c r="K13" s="64"/>
      <c r="L13" s="64">
        <v>2</v>
      </c>
      <c r="M13" s="33">
        <f t="shared" si="1"/>
        <v>2</v>
      </c>
      <c r="N13" s="156" t="s">
        <v>48</v>
      </c>
      <c r="O13" s="157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</row>
    <row r="14" spans="1:27" ht="15" customHeight="1">
      <c r="A14" s="37"/>
      <c r="B14" s="38" t="s">
        <v>11</v>
      </c>
      <c r="C14" s="39" t="s">
        <v>13</v>
      </c>
      <c r="D14" s="39"/>
      <c r="E14" s="40"/>
      <c r="F14" s="41">
        <v>2</v>
      </c>
      <c r="G14" s="41">
        <v>0.5</v>
      </c>
      <c r="H14" s="42">
        <f t="shared" si="0"/>
        <v>2.5</v>
      </c>
      <c r="I14" s="42">
        <v>0</v>
      </c>
      <c r="J14" s="42">
        <v>0</v>
      </c>
      <c r="K14" s="42">
        <v>0</v>
      </c>
      <c r="L14" s="42">
        <v>0.5</v>
      </c>
      <c r="M14" s="41">
        <f t="shared" si="1"/>
        <v>0.5</v>
      </c>
      <c r="N14" s="168" t="s">
        <v>17</v>
      </c>
      <c r="O14" s="169"/>
      <c r="Q14" s="195"/>
      <c r="R14" s="196"/>
      <c r="S14" s="195"/>
      <c r="T14" s="195"/>
      <c r="U14" s="195"/>
      <c r="V14" s="195"/>
      <c r="W14" s="195"/>
      <c r="X14" s="195"/>
      <c r="Y14" s="195"/>
      <c r="Z14" s="195"/>
      <c r="AA14" s="195"/>
    </row>
    <row r="15" spans="1:27" ht="15" customHeight="1">
      <c r="A15" s="21" t="s">
        <v>14</v>
      </c>
      <c r="B15" s="22" t="s">
        <v>32</v>
      </c>
      <c r="C15" s="23"/>
      <c r="D15" s="24"/>
      <c r="E15" s="25">
        <v>513</v>
      </c>
      <c r="F15" s="26"/>
      <c r="G15" s="26"/>
      <c r="H15" s="26"/>
      <c r="I15" s="27"/>
      <c r="J15" s="27"/>
      <c r="K15" s="27"/>
      <c r="L15" s="27"/>
      <c r="M15" s="28"/>
      <c r="N15" s="170"/>
      <c r="O15" s="171"/>
      <c r="Q15" s="195"/>
      <c r="R15" s="195"/>
      <c r="S15" s="195"/>
      <c r="T15" s="196">
        <f>SUM(H16:H19)</f>
        <v>36.5</v>
      </c>
      <c r="U15" s="195"/>
      <c r="V15" s="195"/>
      <c r="W15" s="195"/>
      <c r="X15" s="195"/>
      <c r="Y15" s="195"/>
      <c r="Z15" s="195"/>
      <c r="AA15" s="195"/>
    </row>
    <row r="16" spans="1:27" ht="15" customHeight="1">
      <c r="A16" s="21"/>
      <c r="B16" s="43" t="s">
        <v>11</v>
      </c>
      <c r="C16" s="82" t="s">
        <v>62</v>
      </c>
      <c r="D16" s="31"/>
      <c r="E16" s="44"/>
      <c r="F16" s="44">
        <v>4</v>
      </c>
      <c r="G16" s="44">
        <v>2</v>
      </c>
      <c r="H16" s="34">
        <f t="shared" ref="H16:H19" si="2">SUM(F16:G16)</f>
        <v>6</v>
      </c>
      <c r="I16" s="34">
        <v>0</v>
      </c>
      <c r="J16" s="34">
        <v>0</v>
      </c>
      <c r="K16" s="34">
        <v>0</v>
      </c>
      <c r="L16" s="34">
        <v>0.75</v>
      </c>
      <c r="M16" s="33">
        <f>SUM(I16:L16)</f>
        <v>0.75</v>
      </c>
      <c r="N16" s="156" t="s">
        <v>19</v>
      </c>
      <c r="O16" s="157"/>
      <c r="Q16" s="195"/>
      <c r="R16" s="196"/>
      <c r="S16" s="195"/>
      <c r="T16" s="195"/>
      <c r="U16" s="195"/>
      <c r="V16" s="195"/>
      <c r="W16" s="195"/>
      <c r="X16" s="195"/>
      <c r="Y16" s="195"/>
      <c r="Z16" s="195"/>
      <c r="AA16" s="195"/>
    </row>
    <row r="17" spans="1:27" ht="15" customHeight="1">
      <c r="A17" s="21"/>
      <c r="B17" s="43" t="s">
        <v>11</v>
      </c>
      <c r="C17" s="99" t="s">
        <v>15</v>
      </c>
      <c r="D17" s="31"/>
      <c r="E17" s="44"/>
      <c r="F17" s="44">
        <v>7.5</v>
      </c>
      <c r="G17" s="44">
        <v>3</v>
      </c>
      <c r="H17" s="34">
        <f t="shared" si="2"/>
        <v>10.5</v>
      </c>
      <c r="I17" s="34">
        <v>0</v>
      </c>
      <c r="J17" s="34">
        <v>0</v>
      </c>
      <c r="K17" s="34">
        <v>0</v>
      </c>
      <c r="L17" s="34">
        <v>1</v>
      </c>
      <c r="M17" s="33">
        <f t="shared" ref="M17:M19" si="3">SUM(I17:L17)</f>
        <v>1</v>
      </c>
      <c r="N17" s="156" t="s">
        <v>28</v>
      </c>
      <c r="O17" s="157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</row>
    <row r="18" spans="1:27" ht="15" customHeight="1">
      <c r="A18" s="21"/>
      <c r="B18" s="43" t="s">
        <v>11</v>
      </c>
      <c r="C18" s="99" t="s">
        <v>27</v>
      </c>
      <c r="D18" s="31"/>
      <c r="E18" s="44"/>
      <c r="F18" s="44">
        <v>2.25</v>
      </c>
      <c r="G18" s="44">
        <v>1.75</v>
      </c>
      <c r="H18" s="34">
        <f t="shared" si="2"/>
        <v>4</v>
      </c>
      <c r="I18" s="34">
        <v>0</v>
      </c>
      <c r="J18" s="34">
        <v>0</v>
      </c>
      <c r="K18" s="34">
        <v>0</v>
      </c>
      <c r="L18" s="34">
        <v>0.25</v>
      </c>
      <c r="M18" s="33">
        <f t="shared" si="3"/>
        <v>0.25</v>
      </c>
      <c r="N18" s="156" t="s">
        <v>17</v>
      </c>
      <c r="O18" s="157"/>
      <c r="Q18" s="195"/>
      <c r="R18" s="195"/>
      <c r="S18" s="196" t="e">
        <f>SUM(H10+#REF!+#REF!+#REF!+#REF!+#REF!+#REF!+#REF!+#REF!+#REF!+#REF!+#REF!)</f>
        <v>#REF!</v>
      </c>
      <c r="T18" s="195"/>
      <c r="U18" s="195"/>
      <c r="V18" s="195"/>
      <c r="W18" s="195"/>
      <c r="X18" s="195"/>
      <c r="Y18" s="195"/>
      <c r="Z18" s="195"/>
      <c r="AA18" s="195"/>
    </row>
    <row r="19" spans="1:27" ht="15" customHeight="1">
      <c r="A19" s="37"/>
      <c r="B19" s="38" t="s">
        <v>11</v>
      </c>
      <c r="C19" s="101" t="s">
        <v>23</v>
      </c>
      <c r="D19" s="46"/>
      <c r="E19" s="41"/>
      <c r="F19" s="41">
        <v>11.5</v>
      </c>
      <c r="G19" s="41">
        <v>4.5</v>
      </c>
      <c r="H19" s="42">
        <f t="shared" si="2"/>
        <v>16</v>
      </c>
      <c r="I19" s="42">
        <v>0</v>
      </c>
      <c r="J19" s="42">
        <v>0</v>
      </c>
      <c r="K19" s="42">
        <v>0</v>
      </c>
      <c r="L19" s="42">
        <v>0.5</v>
      </c>
      <c r="M19" s="41">
        <f t="shared" si="3"/>
        <v>0.5</v>
      </c>
      <c r="N19" s="100" t="s">
        <v>18</v>
      </c>
      <c r="O19" s="101"/>
      <c r="Q19" s="197"/>
      <c r="R19" s="195"/>
      <c r="S19" s="195"/>
      <c r="T19" s="195"/>
      <c r="U19" s="195"/>
      <c r="V19" s="195"/>
      <c r="W19" s="195"/>
      <c r="X19" s="195"/>
      <c r="Y19" s="195"/>
      <c r="Z19" s="195"/>
      <c r="AA19" s="195"/>
    </row>
    <row r="20" spans="1:27" ht="15" customHeight="1">
      <c r="A20" s="21" t="s">
        <v>16</v>
      </c>
      <c r="B20" s="47" t="s">
        <v>38</v>
      </c>
      <c r="C20" s="23"/>
      <c r="D20" s="24"/>
      <c r="E20" s="25">
        <v>611</v>
      </c>
      <c r="F20" s="28"/>
      <c r="G20" s="28"/>
      <c r="H20" s="28"/>
      <c r="I20" s="27"/>
      <c r="J20" s="27"/>
      <c r="K20" s="27"/>
      <c r="L20" s="27"/>
      <c r="M20" s="28"/>
      <c r="N20" s="153"/>
      <c r="O20" s="155"/>
      <c r="Q20" s="197"/>
      <c r="R20" s="195"/>
      <c r="S20" s="195"/>
      <c r="T20" s="195"/>
      <c r="U20" s="195"/>
      <c r="V20" s="195"/>
      <c r="W20" s="195"/>
      <c r="X20" s="195"/>
      <c r="Y20" s="195"/>
      <c r="Z20" s="195"/>
      <c r="AA20" s="195"/>
    </row>
    <row r="21" spans="1:27" ht="15" customHeight="1">
      <c r="A21" s="21"/>
      <c r="B21" s="43" t="s">
        <v>11</v>
      </c>
      <c r="C21" s="48" t="s">
        <v>45</v>
      </c>
      <c r="D21" s="31"/>
      <c r="E21" s="44"/>
      <c r="F21" s="44">
        <v>4</v>
      </c>
      <c r="G21" s="44">
        <v>0.5</v>
      </c>
      <c r="H21" s="34">
        <f t="shared" ref="H21:H25" si="4">SUM(F21:G21)</f>
        <v>4.5</v>
      </c>
      <c r="I21" s="34">
        <v>0</v>
      </c>
      <c r="J21" s="34">
        <v>0</v>
      </c>
      <c r="K21" s="34">
        <v>0</v>
      </c>
      <c r="L21" s="34">
        <v>0</v>
      </c>
      <c r="M21" s="33">
        <f t="shared" si="1"/>
        <v>0</v>
      </c>
      <c r="N21" s="156"/>
      <c r="O21" s="157"/>
      <c r="Q21" s="197"/>
      <c r="R21" s="195"/>
      <c r="S21" s="195"/>
      <c r="T21" s="195"/>
      <c r="U21" s="195"/>
      <c r="V21" s="195"/>
      <c r="W21" s="195"/>
      <c r="X21" s="195"/>
      <c r="Y21" s="195"/>
      <c r="Z21" s="195"/>
      <c r="AA21" s="195"/>
    </row>
    <row r="22" spans="1:27" ht="15" customHeight="1">
      <c r="A22" s="21"/>
      <c r="B22" s="43" t="s">
        <v>11</v>
      </c>
      <c r="C22" s="35" t="s">
        <v>57</v>
      </c>
      <c r="D22" s="30"/>
      <c r="E22" s="44"/>
      <c r="F22" s="44">
        <v>4.75</v>
      </c>
      <c r="G22" s="44">
        <v>1.25</v>
      </c>
      <c r="H22" s="34">
        <f t="shared" si="4"/>
        <v>6</v>
      </c>
      <c r="I22" s="34">
        <v>0</v>
      </c>
      <c r="J22" s="34">
        <v>0</v>
      </c>
      <c r="K22" s="34">
        <v>0</v>
      </c>
      <c r="L22" s="34">
        <v>0.5</v>
      </c>
      <c r="M22" s="33">
        <f t="shared" si="1"/>
        <v>0.5</v>
      </c>
      <c r="N22" s="156" t="s">
        <v>63</v>
      </c>
      <c r="O22" s="157"/>
      <c r="Q22" s="197"/>
      <c r="R22" s="195"/>
      <c r="S22" s="195"/>
      <c r="T22" s="195"/>
      <c r="U22" s="195"/>
      <c r="V22" s="195"/>
      <c r="W22" s="195"/>
      <c r="X22" s="195"/>
      <c r="Y22" s="195"/>
      <c r="Z22" s="195"/>
      <c r="AA22" s="195"/>
    </row>
    <row r="23" spans="1:27" ht="15" customHeight="1">
      <c r="A23" s="21"/>
      <c r="B23" s="78" t="s">
        <v>11</v>
      </c>
      <c r="C23" s="151" t="s">
        <v>15</v>
      </c>
      <c r="D23" s="152"/>
      <c r="E23" s="28"/>
      <c r="F23" s="28">
        <v>17.5</v>
      </c>
      <c r="G23" s="28">
        <v>2.75</v>
      </c>
      <c r="H23" s="27">
        <f t="shared" si="4"/>
        <v>20.25</v>
      </c>
      <c r="I23" s="27">
        <v>0</v>
      </c>
      <c r="J23" s="27">
        <v>0</v>
      </c>
      <c r="K23" s="27">
        <v>0.25</v>
      </c>
      <c r="L23" s="27">
        <v>0.5</v>
      </c>
      <c r="M23" s="33">
        <f t="shared" si="1"/>
        <v>0.75</v>
      </c>
      <c r="N23" s="153" t="s">
        <v>48</v>
      </c>
      <c r="O23" s="154"/>
      <c r="Q23" s="197"/>
      <c r="R23" s="195"/>
      <c r="S23" s="195"/>
      <c r="T23" s="195"/>
      <c r="U23" s="195"/>
      <c r="V23" s="195"/>
      <c r="W23" s="195"/>
      <c r="X23" s="195"/>
      <c r="Y23" s="195"/>
      <c r="Z23" s="195"/>
      <c r="AA23" s="195"/>
    </row>
    <row r="24" spans="1:27" ht="15" customHeight="1">
      <c r="A24" s="21"/>
      <c r="B24" s="78" t="s">
        <v>11</v>
      </c>
      <c r="C24" s="96" t="s">
        <v>58</v>
      </c>
      <c r="D24" s="97"/>
      <c r="E24" s="44"/>
      <c r="F24" s="44">
        <v>2.5</v>
      </c>
      <c r="G24" s="44">
        <v>0.5</v>
      </c>
      <c r="H24" s="34">
        <f t="shared" si="4"/>
        <v>3</v>
      </c>
      <c r="I24" s="34">
        <v>0</v>
      </c>
      <c r="J24" s="34">
        <v>0</v>
      </c>
      <c r="K24" s="34">
        <v>0</v>
      </c>
      <c r="L24" s="34">
        <v>0</v>
      </c>
      <c r="M24" s="33">
        <f t="shared" si="1"/>
        <v>0</v>
      </c>
      <c r="N24" s="98"/>
      <c r="O24" s="99"/>
      <c r="Q24" s="197"/>
      <c r="R24" s="195"/>
      <c r="S24" s="195"/>
      <c r="T24" s="195"/>
      <c r="U24" s="195"/>
      <c r="V24" s="195"/>
      <c r="W24" s="195"/>
      <c r="X24" s="195"/>
      <c r="Y24" s="195"/>
      <c r="Z24" s="195"/>
      <c r="AA24" s="195"/>
    </row>
    <row r="25" spans="1:27" ht="15" customHeight="1">
      <c r="A25" s="37"/>
      <c r="B25" s="38" t="s">
        <v>11</v>
      </c>
      <c r="C25" s="104" t="s">
        <v>12</v>
      </c>
      <c r="D25" s="46"/>
      <c r="E25" s="41"/>
      <c r="F25" s="50">
        <v>9</v>
      </c>
      <c r="G25" s="50">
        <v>2.5</v>
      </c>
      <c r="H25" s="51">
        <f t="shared" si="4"/>
        <v>11.5</v>
      </c>
      <c r="I25" s="42">
        <v>0</v>
      </c>
      <c r="J25" s="42">
        <v>0</v>
      </c>
      <c r="K25" s="42">
        <v>0</v>
      </c>
      <c r="L25" s="42">
        <v>0</v>
      </c>
      <c r="M25" s="41">
        <f>SUM(I25:L25)</f>
        <v>0</v>
      </c>
      <c r="N25" s="100"/>
      <c r="O25" s="101"/>
      <c r="Q25" s="197"/>
      <c r="R25" s="195"/>
      <c r="S25" s="195"/>
      <c r="T25" s="195"/>
      <c r="U25" s="195"/>
      <c r="V25" s="195"/>
      <c r="W25" s="195"/>
      <c r="X25" s="195"/>
      <c r="Y25" s="195"/>
      <c r="Z25" s="195"/>
      <c r="AA25" s="195"/>
    </row>
    <row r="26" spans="1:27" ht="15" customHeight="1">
      <c r="A26" s="21" t="s">
        <v>21</v>
      </c>
      <c r="B26" s="47" t="s">
        <v>33</v>
      </c>
      <c r="C26" s="23"/>
      <c r="D26" s="24"/>
      <c r="E26" s="25">
        <v>67</v>
      </c>
      <c r="F26" s="28"/>
      <c r="G26" s="28"/>
      <c r="H26" s="28"/>
      <c r="I26" s="27"/>
      <c r="J26" s="27"/>
      <c r="K26" s="27"/>
      <c r="L26" s="27"/>
      <c r="M26" s="28"/>
      <c r="N26" s="153"/>
      <c r="O26" s="155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</row>
    <row r="27" spans="1:27" ht="15" customHeight="1">
      <c r="A27" s="21"/>
      <c r="B27" s="43" t="s">
        <v>11</v>
      </c>
      <c r="C27" s="35" t="s">
        <v>22</v>
      </c>
      <c r="D27" s="31"/>
      <c r="E27" s="44"/>
      <c r="F27" s="44">
        <v>1.25</v>
      </c>
      <c r="G27" s="44">
        <v>0.75</v>
      </c>
      <c r="H27" s="34">
        <f>SUM(F27:G27)</f>
        <v>2</v>
      </c>
      <c r="I27" s="34">
        <v>0</v>
      </c>
      <c r="J27" s="34">
        <v>0</v>
      </c>
      <c r="K27" s="34">
        <v>0</v>
      </c>
      <c r="L27" s="34">
        <v>0.25</v>
      </c>
      <c r="M27" s="33">
        <f t="shared" ref="M27:M30" si="5">SUM(I27:L27)</f>
        <v>0.25</v>
      </c>
      <c r="N27" s="156" t="s">
        <v>63</v>
      </c>
      <c r="O27" s="157"/>
      <c r="Q27" s="196"/>
      <c r="R27" s="195"/>
      <c r="S27" s="196" t="e">
        <f>SUM(#REF!+#REF!+#REF!+#REF!+#REF!+#REF!+#REF!+#REF!+#REF!+#REF!+#REF!+#REF!)</f>
        <v>#REF!</v>
      </c>
      <c r="T27" s="195"/>
      <c r="U27" s="195"/>
      <c r="V27" s="195"/>
      <c r="W27" s="195"/>
      <c r="X27" s="195"/>
      <c r="Y27" s="195"/>
      <c r="Z27" s="195"/>
      <c r="AA27" s="195"/>
    </row>
    <row r="28" spans="1:27" ht="15" customHeight="1">
      <c r="A28" s="21"/>
      <c r="B28" s="43" t="s">
        <v>11</v>
      </c>
      <c r="C28" s="35" t="s">
        <v>92</v>
      </c>
      <c r="D28" s="30"/>
      <c r="E28" s="44"/>
      <c r="F28" s="44">
        <v>0.25</v>
      </c>
      <c r="G28" s="44">
        <v>0</v>
      </c>
      <c r="H28" s="34">
        <f t="shared" ref="H28:H30" si="6">SUM(F28:G28)</f>
        <v>0.25</v>
      </c>
      <c r="I28" s="34">
        <v>0</v>
      </c>
      <c r="J28" s="34">
        <v>0</v>
      </c>
      <c r="K28" s="34">
        <v>0</v>
      </c>
      <c r="L28" s="34">
        <v>0</v>
      </c>
      <c r="M28" s="33">
        <f t="shared" si="5"/>
        <v>0</v>
      </c>
      <c r="N28" s="156"/>
      <c r="O28" s="157"/>
      <c r="Q28" s="196"/>
      <c r="R28" s="195"/>
      <c r="S28" s="196"/>
      <c r="T28" s="195"/>
      <c r="U28" s="195"/>
      <c r="V28" s="195"/>
      <c r="W28" s="195"/>
      <c r="X28" s="195"/>
      <c r="Y28" s="195"/>
      <c r="Z28" s="195"/>
      <c r="AA28" s="195"/>
    </row>
    <row r="29" spans="1:27" ht="15" customHeight="1">
      <c r="A29" s="21"/>
      <c r="B29" s="43" t="s">
        <v>11</v>
      </c>
      <c r="C29" s="48" t="s">
        <v>45</v>
      </c>
      <c r="D29" s="30"/>
      <c r="E29" s="44"/>
      <c r="F29" s="44">
        <v>0.25</v>
      </c>
      <c r="G29" s="44">
        <v>0</v>
      </c>
      <c r="H29" s="34">
        <f t="shared" si="6"/>
        <v>0.25</v>
      </c>
      <c r="I29" s="34">
        <v>0</v>
      </c>
      <c r="J29" s="34">
        <v>0</v>
      </c>
      <c r="K29" s="34">
        <v>0</v>
      </c>
      <c r="L29" s="34">
        <v>0</v>
      </c>
      <c r="M29" s="33">
        <f t="shared" si="5"/>
        <v>0</v>
      </c>
      <c r="N29" s="98"/>
      <c r="O29" s="99"/>
      <c r="Q29" s="196"/>
      <c r="R29" s="195"/>
      <c r="S29" s="196"/>
      <c r="T29" s="195"/>
      <c r="U29" s="195"/>
      <c r="V29" s="195"/>
      <c r="W29" s="195"/>
      <c r="X29" s="195"/>
      <c r="Y29" s="195"/>
      <c r="Z29" s="195"/>
      <c r="AA29" s="195"/>
    </row>
    <row r="30" spans="1:27" ht="15" customHeight="1">
      <c r="A30" s="37"/>
      <c r="B30" s="49" t="s">
        <v>11</v>
      </c>
      <c r="C30" s="158" t="s">
        <v>12</v>
      </c>
      <c r="D30" s="159"/>
      <c r="E30" s="50"/>
      <c r="F30" s="50">
        <v>1.92</v>
      </c>
      <c r="G30" s="50">
        <v>1</v>
      </c>
      <c r="H30" s="34">
        <f t="shared" si="6"/>
        <v>2.92</v>
      </c>
      <c r="I30" s="51">
        <v>0</v>
      </c>
      <c r="J30" s="51">
        <v>0</v>
      </c>
      <c r="K30" s="51">
        <v>0</v>
      </c>
      <c r="L30" s="51">
        <v>0.25</v>
      </c>
      <c r="M30" s="33">
        <f t="shared" si="5"/>
        <v>0.25</v>
      </c>
      <c r="N30" s="160" t="s">
        <v>63</v>
      </c>
      <c r="O30" s="161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</row>
    <row r="31" spans="1:27" ht="15" customHeight="1">
      <c r="A31" s="21" t="s">
        <v>35</v>
      </c>
      <c r="B31" s="47" t="s">
        <v>55</v>
      </c>
      <c r="C31" s="53"/>
      <c r="D31" s="54"/>
      <c r="E31" s="55">
        <v>498.84</v>
      </c>
      <c r="F31" s="56"/>
      <c r="G31" s="56"/>
      <c r="H31" s="112"/>
      <c r="I31" s="57"/>
      <c r="J31" s="57"/>
      <c r="K31" s="57"/>
      <c r="L31" s="57"/>
      <c r="M31" s="56"/>
      <c r="N31" s="162"/>
      <c r="O31" s="163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</row>
    <row r="32" spans="1:27" ht="15" customHeight="1">
      <c r="A32" s="21"/>
      <c r="B32" s="121" t="s">
        <v>11</v>
      </c>
      <c r="C32" s="62" t="s">
        <v>56</v>
      </c>
      <c r="D32" s="63"/>
      <c r="E32" s="122"/>
      <c r="F32" s="33">
        <v>1</v>
      </c>
      <c r="G32" s="33">
        <v>0</v>
      </c>
      <c r="H32" s="64">
        <f>SUM(F32:G32)</f>
        <v>1</v>
      </c>
      <c r="I32" s="64">
        <v>0</v>
      </c>
      <c r="J32" s="64">
        <v>0</v>
      </c>
      <c r="K32" s="64">
        <v>0</v>
      </c>
      <c r="L32" s="64">
        <v>0.5</v>
      </c>
      <c r="M32" s="33">
        <f>SUM(I32:L32)</f>
        <v>0.5</v>
      </c>
      <c r="N32" s="116" t="s">
        <v>48</v>
      </c>
      <c r="O32" s="123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</row>
    <row r="33" spans="1:27" ht="15" customHeight="1">
      <c r="A33" s="124"/>
      <c r="B33" s="125"/>
      <c r="C33" s="53"/>
      <c r="D33" s="53"/>
      <c r="E33" s="126"/>
      <c r="F33" s="127"/>
      <c r="G33" s="127"/>
      <c r="H33" s="128"/>
      <c r="I33" s="128"/>
      <c r="J33" s="128"/>
      <c r="K33" s="128"/>
      <c r="L33" s="128"/>
      <c r="M33" s="127"/>
      <c r="N33" s="129"/>
      <c r="O33" s="130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</row>
    <row r="34" spans="1:27" ht="15" customHeight="1">
      <c r="A34" s="131"/>
      <c r="B34" s="132"/>
      <c r="C34" s="23"/>
      <c r="D34" s="23"/>
      <c r="E34" s="133"/>
      <c r="F34" s="134"/>
      <c r="G34" s="134"/>
      <c r="H34" s="135"/>
      <c r="I34" s="135"/>
      <c r="J34" s="135"/>
      <c r="K34" s="135"/>
      <c r="L34" s="135"/>
      <c r="M34" s="134"/>
      <c r="N34" s="136"/>
      <c r="O34" s="137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</row>
    <row r="35" spans="1:27" ht="15" customHeight="1">
      <c r="A35" s="131"/>
      <c r="B35" s="132"/>
      <c r="C35" s="23"/>
      <c r="D35" s="23"/>
      <c r="E35" s="133"/>
      <c r="F35" s="134"/>
      <c r="G35" s="134"/>
      <c r="H35" s="135"/>
      <c r="I35" s="135"/>
      <c r="J35" s="135"/>
      <c r="K35" s="135"/>
      <c r="L35" s="135"/>
      <c r="M35" s="134"/>
      <c r="N35" s="136"/>
      <c r="O35" s="137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</row>
    <row r="36" spans="1:27" ht="15" customHeight="1">
      <c r="A36" s="131"/>
      <c r="B36" s="132"/>
      <c r="C36" s="23"/>
      <c r="D36" s="23"/>
      <c r="E36" s="133"/>
      <c r="F36" s="134"/>
      <c r="G36" s="134"/>
      <c r="H36" s="135"/>
      <c r="I36" s="135"/>
      <c r="J36" s="135"/>
      <c r="K36" s="135"/>
      <c r="L36" s="135"/>
      <c r="M36" s="134"/>
      <c r="N36" s="136"/>
      <c r="O36" s="137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</row>
    <row r="37" spans="1:27" ht="15" customHeight="1">
      <c r="A37" s="52" t="s">
        <v>37</v>
      </c>
      <c r="B37" s="114" t="s">
        <v>36</v>
      </c>
      <c r="C37" s="53"/>
      <c r="D37" s="54"/>
      <c r="E37" s="55">
        <v>407.82</v>
      </c>
      <c r="F37" s="56"/>
      <c r="G37" s="56"/>
      <c r="H37" s="109"/>
      <c r="I37" s="57"/>
      <c r="J37" s="57"/>
      <c r="K37" s="57"/>
      <c r="L37" s="57"/>
      <c r="M37" s="56"/>
      <c r="N37" s="162"/>
      <c r="O37" s="163"/>
      <c r="Q37" s="196"/>
      <c r="R37" s="195"/>
      <c r="S37" s="195"/>
      <c r="T37" s="195"/>
      <c r="U37" s="195"/>
      <c r="V37" s="195"/>
      <c r="W37" s="195"/>
      <c r="X37" s="195"/>
      <c r="Y37" s="195"/>
      <c r="Z37" s="195"/>
      <c r="AA37" s="195"/>
    </row>
    <row r="38" spans="1:27" ht="15" customHeight="1">
      <c r="A38" s="21"/>
      <c r="B38" s="105" t="s">
        <v>11</v>
      </c>
      <c r="C38" s="35" t="s">
        <v>42</v>
      </c>
      <c r="D38" s="31"/>
      <c r="E38" s="58"/>
      <c r="F38" s="44">
        <v>24.15</v>
      </c>
      <c r="G38" s="44">
        <v>2</v>
      </c>
      <c r="H38" s="34">
        <f t="shared" si="0"/>
        <v>26.15</v>
      </c>
      <c r="I38" s="34">
        <v>0</v>
      </c>
      <c r="J38" s="34">
        <v>0</v>
      </c>
      <c r="K38" s="34">
        <v>0</v>
      </c>
      <c r="L38" s="34">
        <v>21</v>
      </c>
      <c r="M38" s="33">
        <f>SUM(I38:L38)</f>
        <v>21</v>
      </c>
      <c r="N38" s="98" t="s">
        <v>18</v>
      </c>
      <c r="O38" s="59"/>
      <c r="Q38" s="195"/>
      <c r="R38" s="195"/>
      <c r="S38" s="195"/>
      <c r="T38" s="195"/>
      <c r="U38" s="195">
        <f>SUM(E37/300)</f>
        <v>1.3593999999999999</v>
      </c>
      <c r="V38" s="195"/>
      <c r="W38" s="195"/>
      <c r="X38" s="195"/>
      <c r="Y38" s="195"/>
      <c r="Z38" s="195"/>
      <c r="AA38" s="195"/>
    </row>
    <row r="39" spans="1:27" ht="15" customHeight="1">
      <c r="A39" s="37"/>
      <c r="B39" s="49" t="s">
        <v>11</v>
      </c>
      <c r="C39" s="60" t="s">
        <v>41</v>
      </c>
      <c r="D39" s="39"/>
      <c r="E39" s="50"/>
      <c r="F39" s="50">
        <v>32.5</v>
      </c>
      <c r="G39" s="50">
        <v>2.5</v>
      </c>
      <c r="H39" s="51">
        <f t="shared" si="0"/>
        <v>35</v>
      </c>
      <c r="I39" s="51">
        <v>0</v>
      </c>
      <c r="J39" s="51">
        <v>0</v>
      </c>
      <c r="K39" s="51">
        <v>0</v>
      </c>
      <c r="L39" s="42">
        <v>25</v>
      </c>
      <c r="M39" s="33">
        <f>SUM(I39:L39)</f>
        <v>25</v>
      </c>
      <c r="N39" s="160" t="s">
        <v>48</v>
      </c>
      <c r="O39" s="161"/>
      <c r="Q39" s="195"/>
      <c r="R39" s="195"/>
      <c r="S39" s="195"/>
      <c r="T39" s="196">
        <f>SUM(H38:H39)</f>
        <v>61.15</v>
      </c>
      <c r="U39" s="195"/>
      <c r="V39" s="195"/>
      <c r="W39" s="195"/>
      <c r="X39" s="195"/>
      <c r="Y39" s="195"/>
      <c r="Z39" s="195"/>
      <c r="AA39" s="195"/>
    </row>
    <row r="40" spans="1:27" ht="15" customHeight="1">
      <c r="A40" s="21" t="s">
        <v>53</v>
      </c>
      <c r="B40" s="47" t="s">
        <v>39</v>
      </c>
      <c r="C40" s="23"/>
      <c r="D40" s="24"/>
      <c r="E40" s="25">
        <v>292.99</v>
      </c>
      <c r="F40" s="28"/>
      <c r="G40" s="28"/>
      <c r="H40" s="27"/>
      <c r="I40" s="27"/>
      <c r="J40" s="27"/>
      <c r="K40" s="27"/>
      <c r="L40" s="27"/>
      <c r="M40" s="69"/>
      <c r="N40" s="153"/>
      <c r="O40" s="15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</row>
    <row r="41" spans="1:27" ht="15" customHeight="1">
      <c r="A41" s="21"/>
      <c r="B41" s="61" t="s">
        <v>11</v>
      </c>
      <c r="C41" s="62" t="s">
        <v>40</v>
      </c>
      <c r="D41" s="63"/>
      <c r="E41" s="33"/>
      <c r="F41" s="33">
        <v>6.6</v>
      </c>
      <c r="G41" s="33">
        <v>0</v>
      </c>
      <c r="H41" s="64">
        <f t="shared" ref="H41" si="7">SUM(F41:G41)</f>
        <v>6.6</v>
      </c>
      <c r="I41" s="64">
        <v>0</v>
      </c>
      <c r="J41" s="64">
        <v>0</v>
      </c>
      <c r="K41" s="64">
        <v>0</v>
      </c>
      <c r="L41" s="64">
        <v>5.25</v>
      </c>
      <c r="M41" s="33">
        <f>SUM(I41:L41)</f>
        <v>5.25</v>
      </c>
      <c r="N41" s="164" t="s">
        <v>107</v>
      </c>
      <c r="O41" s="165"/>
      <c r="Q41" s="195"/>
      <c r="R41" s="195"/>
      <c r="S41" s="195"/>
      <c r="T41" s="195"/>
      <c r="U41" s="196">
        <f>SUM(E40/100)</f>
        <v>2.9298999999999999</v>
      </c>
      <c r="V41" s="195"/>
      <c r="W41" s="195"/>
      <c r="X41" s="195"/>
      <c r="Y41" s="195"/>
      <c r="Z41" s="195"/>
      <c r="AA41" s="195"/>
    </row>
    <row r="42" spans="1:27" ht="15" customHeight="1">
      <c r="A42" s="148" t="s">
        <v>25</v>
      </c>
      <c r="B42" s="149"/>
      <c r="C42" s="149"/>
      <c r="D42" s="150"/>
      <c r="E42" s="72"/>
      <c r="F42" s="73">
        <f>SUM(F10:F41)</f>
        <v>235.07</v>
      </c>
      <c r="G42" s="73">
        <f t="shared" ref="G42:M42" si="8">SUM(G10:G41)</f>
        <v>47.5</v>
      </c>
      <c r="H42" s="73">
        <f t="shared" si="8"/>
        <v>282.57000000000005</v>
      </c>
      <c r="I42" s="73">
        <f t="shared" si="8"/>
        <v>0</v>
      </c>
      <c r="J42" s="73">
        <f t="shared" si="8"/>
        <v>0</v>
      </c>
      <c r="K42" s="73">
        <f t="shared" si="8"/>
        <v>0.25</v>
      </c>
      <c r="L42" s="73">
        <f t="shared" si="8"/>
        <v>59.5</v>
      </c>
      <c r="M42" s="73">
        <f t="shared" si="8"/>
        <v>59.75</v>
      </c>
      <c r="N42" s="74"/>
      <c r="O42" s="75"/>
      <c r="P42" s="8"/>
      <c r="Q42" s="196"/>
      <c r="R42" s="195"/>
      <c r="S42" s="195"/>
      <c r="T42" s="196">
        <f>SUM(H38:H39)</f>
        <v>61.15</v>
      </c>
      <c r="U42" s="195"/>
      <c r="V42" s="195"/>
      <c r="W42" s="195"/>
      <c r="X42" s="195"/>
      <c r="Y42" s="195"/>
      <c r="Z42" s="195"/>
      <c r="AA42" s="195"/>
    </row>
    <row r="43" spans="1:27" ht="15" customHeight="1">
      <c r="A43" s="10"/>
      <c r="B43" s="11"/>
      <c r="C43" s="11"/>
      <c r="D43" s="9"/>
      <c r="E43" s="9"/>
      <c r="F43" s="11"/>
      <c r="G43" s="11"/>
      <c r="H43" s="11"/>
      <c r="I43" s="11"/>
      <c r="J43" s="11"/>
      <c r="K43" s="11"/>
      <c r="L43" s="11"/>
      <c r="M43" s="11"/>
      <c r="N43" s="12"/>
      <c r="O43" s="13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</row>
    <row r="44" spans="1:27" ht="15" customHeight="1">
      <c r="A44" s="10"/>
      <c r="B44" s="11"/>
      <c r="C44" s="11"/>
      <c r="D44" s="9"/>
      <c r="E44" s="9"/>
      <c r="F44" s="11"/>
      <c r="G44" s="11"/>
      <c r="H44" s="11"/>
      <c r="I44" s="11"/>
      <c r="J44" s="11"/>
      <c r="K44" s="11"/>
      <c r="L44" s="11"/>
      <c r="M44" s="147" t="s">
        <v>109</v>
      </c>
      <c r="N44" s="12"/>
      <c r="O44" s="13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</row>
    <row r="45" spans="1:27" ht="17.25" customHeight="1">
      <c r="A45" s="10"/>
      <c r="B45" s="11"/>
      <c r="C45" s="11"/>
      <c r="D45" s="9"/>
      <c r="E45" s="9"/>
      <c r="F45" s="11"/>
      <c r="G45" s="11"/>
      <c r="H45" s="19"/>
      <c r="I45" s="19"/>
      <c r="J45" s="19"/>
      <c r="K45" s="19"/>
      <c r="L45" s="19"/>
      <c r="M45" s="7" t="s">
        <v>20</v>
      </c>
      <c r="N45" s="4"/>
      <c r="O45" s="13"/>
      <c r="Q45" s="195"/>
      <c r="R45" s="195"/>
      <c r="S45" s="195"/>
      <c r="T45" s="195">
        <v>12</v>
      </c>
      <c r="U45" s="195"/>
      <c r="V45" s="196">
        <f>SUM(T45-M42)</f>
        <v>-47.75</v>
      </c>
      <c r="W45" s="195"/>
      <c r="X45" s="195"/>
      <c r="Y45" s="195"/>
      <c r="Z45" s="195"/>
      <c r="AA45" s="195"/>
    </row>
    <row r="46" spans="1:27" ht="15" customHeight="1">
      <c r="A46" s="10"/>
      <c r="B46" s="11"/>
      <c r="C46" s="14" t="s">
        <v>20</v>
      </c>
      <c r="D46" s="11"/>
      <c r="E46" s="11"/>
      <c r="F46" s="11"/>
      <c r="G46" s="11"/>
      <c r="H46" s="19"/>
      <c r="I46" s="11"/>
      <c r="J46" s="11"/>
      <c r="K46" s="11"/>
      <c r="L46" s="139" t="s">
        <v>102</v>
      </c>
      <c r="M46" s="76" t="s">
        <v>52</v>
      </c>
      <c r="N46" s="12"/>
      <c r="O46" s="13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</row>
    <row r="47" spans="1:27" ht="15" customHeight="1">
      <c r="A47" s="11"/>
      <c r="B47" s="11"/>
      <c r="C47" s="15"/>
      <c r="D47" s="15"/>
      <c r="E47" s="15"/>
      <c r="F47" s="15"/>
      <c r="G47" s="15"/>
      <c r="H47" s="17"/>
      <c r="I47" s="17"/>
      <c r="J47" s="17"/>
      <c r="K47" s="17"/>
      <c r="L47" s="17"/>
      <c r="M47" s="76"/>
      <c r="N47" s="5"/>
      <c r="O47" s="13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</row>
    <row r="48" spans="1:27" ht="1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76"/>
      <c r="N48" s="12"/>
      <c r="O48" s="13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</row>
    <row r="49" spans="1:27" ht="15" customHeight="1">
      <c r="A49" s="11"/>
      <c r="B49" s="11"/>
      <c r="C49" s="11"/>
      <c r="D49" s="11"/>
      <c r="E49" s="11"/>
      <c r="F49" s="11"/>
      <c r="G49" s="11"/>
      <c r="H49" s="19"/>
      <c r="I49" s="19"/>
      <c r="J49" s="19"/>
      <c r="K49" s="19"/>
      <c r="L49" s="19"/>
      <c r="M49" s="76"/>
      <c r="N49" s="12"/>
      <c r="O49" s="13"/>
      <c r="Q49" s="195"/>
      <c r="R49" s="195"/>
      <c r="S49" s="195"/>
      <c r="T49" s="195">
        <v>16</v>
      </c>
      <c r="U49" s="195"/>
      <c r="V49" s="195"/>
      <c r="W49" s="195"/>
      <c r="X49" s="195"/>
      <c r="Y49" s="195"/>
      <c r="Z49" s="195"/>
      <c r="AA49" s="195"/>
    </row>
    <row r="50" spans="1:27" ht="1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77" t="s">
        <v>104</v>
      </c>
      <c r="N50" s="12"/>
      <c r="O50" s="13"/>
      <c r="Q50" s="195"/>
      <c r="R50" s="195"/>
      <c r="S50" s="195"/>
      <c r="T50" s="196">
        <f>SUM(T49-M42)</f>
        <v>-43.75</v>
      </c>
      <c r="U50" s="195"/>
      <c r="V50" s="195"/>
      <c r="W50" s="195"/>
      <c r="X50" s="195"/>
      <c r="Y50" s="195"/>
      <c r="Z50" s="195"/>
      <c r="AA50" s="195"/>
    </row>
    <row r="51" spans="1:27" ht="15" customHeight="1">
      <c r="A51" s="11"/>
      <c r="B51" s="11"/>
      <c r="C51" s="16"/>
      <c r="D51" s="15"/>
      <c r="E51" s="15"/>
      <c r="F51" s="15"/>
      <c r="G51" s="15"/>
      <c r="H51" s="15"/>
      <c r="I51" s="15"/>
      <c r="J51" s="15"/>
      <c r="K51" s="15"/>
      <c r="L51" s="15"/>
      <c r="M51" s="7" t="s">
        <v>105</v>
      </c>
      <c r="N51" s="6"/>
      <c r="O51" s="13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</row>
    <row r="52" spans="1:27" ht="1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7" t="s">
        <v>106</v>
      </c>
      <c r="N52" s="4"/>
      <c r="O52" s="13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</row>
    <row r="53" spans="1:27" ht="1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4"/>
      <c r="O53" s="13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</row>
    <row r="54" spans="1:27" ht="1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4"/>
      <c r="O54" s="13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</row>
    <row r="55" spans="1:27" ht="1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1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</row>
    <row r="56" spans="1:27" ht="1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1"/>
    </row>
    <row r="57" spans="1:27" ht="1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1"/>
    </row>
    <row r="58" spans="1:27" ht="1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1"/>
    </row>
    <row r="59" spans="1:27" ht="1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1"/>
    </row>
    <row r="60" spans="1:27" ht="1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1"/>
    </row>
    <row r="61" spans="1:27" ht="1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1"/>
    </row>
    <row r="62" spans="1:27" ht="1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1"/>
    </row>
    <row r="63" spans="1:27" ht="1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1"/>
    </row>
    <row r="64" spans="1:27" ht="1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1"/>
    </row>
    <row r="65" spans="1:14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</row>
    <row r="66" spans="1:14" ht="1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</row>
    <row r="67" spans="1:14" ht="1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</row>
    <row r="68" spans="1:14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</row>
    <row r="69" spans="1:14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</row>
    <row r="70" spans="1:14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</row>
    <row r="71" spans="1:14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</row>
    <row r="72" spans="1:14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</row>
    <row r="73" spans="1:14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</row>
    <row r="74" spans="1:14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</row>
    <row r="75" spans="1:14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</row>
    <row r="76" spans="1:14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</row>
    <row r="77" spans="1:14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</row>
    <row r="78" spans="1:14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</row>
    <row r="79" spans="1:14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</row>
    <row r="80" spans="1:14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</row>
    <row r="81" spans="1:14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</row>
    <row r="82" spans="1:14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</row>
    <row r="83" spans="1:14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</row>
    <row r="84" spans="1:14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</row>
    <row r="85" spans="1:14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</row>
    <row r="86" spans="1:14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</row>
    <row r="87" spans="1:14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</row>
    <row r="88" spans="1:14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</row>
    <row r="89" spans="1:14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</row>
    <row r="90" spans="1:14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</row>
    <row r="91" spans="1:14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"/>
    </row>
    <row r="92" spans="1:14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"/>
    </row>
    <row r="93" spans="1:14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"/>
    </row>
    <row r="94" spans="1:14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1"/>
    </row>
    <row r="95" spans="1:14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1"/>
    </row>
    <row r="96" spans="1:14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1"/>
    </row>
    <row r="97" spans="1:14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1"/>
    </row>
    <row r="98" spans="1:14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1"/>
    </row>
    <row r="99" spans="1:14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1"/>
    </row>
    <row r="100" spans="1:14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1"/>
    </row>
    <row r="101" spans="1:14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1"/>
    </row>
    <row r="102" spans="1:14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1"/>
    </row>
    <row r="103" spans="1:14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1"/>
    </row>
    <row r="104" spans="1:14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1"/>
    </row>
    <row r="105" spans="1:14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1"/>
    </row>
    <row r="106" spans="1:14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1"/>
    </row>
    <row r="107" spans="1:14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1"/>
    </row>
    <row r="108" spans="1:14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1"/>
    </row>
    <row r="109" spans="1:14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</sheetData>
  <mergeCells count="35">
    <mergeCell ref="A42:D42"/>
    <mergeCell ref="N31:O31"/>
    <mergeCell ref="N37:O37"/>
    <mergeCell ref="N39:O39"/>
    <mergeCell ref="N40:O40"/>
    <mergeCell ref="N41:O41"/>
    <mergeCell ref="C30:D30"/>
    <mergeCell ref="N30:O30"/>
    <mergeCell ref="N16:O16"/>
    <mergeCell ref="N17:O17"/>
    <mergeCell ref="N18:O18"/>
    <mergeCell ref="N20:O20"/>
    <mergeCell ref="N21:O21"/>
    <mergeCell ref="N22:O22"/>
    <mergeCell ref="C23:D23"/>
    <mergeCell ref="N23:O23"/>
    <mergeCell ref="N26:O26"/>
    <mergeCell ref="N27:O27"/>
    <mergeCell ref="N28:O28"/>
    <mergeCell ref="N15:O15"/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  <mergeCell ref="N9:O9"/>
    <mergeCell ref="N10:O10"/>
    <mergeCell ref="N12:O12"/>
    <mergeCell ref="N13:O13"/>
    <mergeCell ref="N14:O14"/>
  </mergeCells>
  <pageMargins left="1.44" right="0.15" top="0.74803149606299202" bottom="0.65748031500000004" header="0.31496062992126" footer="0.31496062992126"/>
  <pageSetup paperSize="5" scale="95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7">
    <tabColor rgb="FF92D050"/>
  </sheetPr>
  <dimension ref="A1:AT102"/>
  <sheetViews>
    <sheetView topLeftCell="G1" workbookViewId="0">
      <selection activeCell="N21" sqref="N21:O21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46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46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46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46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46">
      <c r="A5" s="7" t="s">
        <v>29</v>
      </c>
      <c r="B5" s="7"/>
      <c r="C5" s="7"/>
      <c r="D5" s="7" t="s">
        <v>60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46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46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Q7" s="195"/>
      <c r="R7" s="196">
        <f>SUM(H10:H13)</f>
        <v>22</v>
      </c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  <c r="AK7" s="195"/>
      <c r="AL7" s="195"/>
      <c r="AM7" s="195"/>
      <c r="AN7" s="195"/>
      <c r="AO7" s="195"/>
      <c r="AP7" s="195"/>
      <c r="AQ7" s="195"/>
      <c r="AR7" s="195"/>
      <c r="AS7" s="195"/>
      <c r="AT7" s="195"/>
    </row>
    <row r="8" spans="1:46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  <c r="AP8" s="195"/>
      <c r="AQ8" s="195"/>
      <c r="AR8" s="195"/>
      <c r="AS8" s="195"/>
      <c r="AT8" s="195"/>
    </row>
    <row r="9" spans="1:46" ht="15" customHeight="1">
      <c r="A9" s="21" t="s">
        <v>10</v>
      </c>
      <c r="B9" s="22" t="s">
        <v>31</v>
      </c>
      <c r="C9" s="23"/>
      <c r="D9" s="24"/>
      <c r="E9" s="25">
        <v>945</v>
      </c>
      <c r="F9" s="26"/>
      <c r="G9" s="26"/>
      <c r="H9" s="26"/>
      <c r="I9" s="26"/>
      <c r="J9" s="26"/>
      <c r="K9" s="26"/>
      <c r="L9" s="26"/>
      <c r="M9" s="26"/>
      <c r="N9" s="166"/>
      <c r="O9" s="167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</row>
    <row r="10" spans="1:46" ht="15" customHeight="1">
      <c r="A10" s="21"/>
      <c r="B10" s="29" t="s">
        <v>11</v>
      </c>
      <c r="C10" s="30" t="s">
        <v>90</v>
      </c>
      <c r="D10" s="31"/>
      <c r="E10" s="32"/>
      <c r="F10" s="33">
        <v>8.5</v>
      </c>
      <c r="G10" s="33">
        <v>2</v>
      </c>
      <c r="H10" s="34">
        <f t="shared" ref="H10:H28" si="0">SUM(F10:G10)</f>
        <v>10.5</v>
      </c>
      <c r="I10" s="64">
        <v>0</v>
      </c>
      <c r="J10" s="64">
        <v>0</v>
      </c>
      <c r="K10" s="64">
        <v>0</v>
      </c>
      <c r="L10" s="64">
        <v>0.5</v>
      </c>
      <c r="M10" s="33">
        <f>SUM(I10:L10)</f>
        <v>0.5</v>
      </c>
      <c r="N10" s="156" t="s">
        <v>63</v>
      </c>
      <c r="O10" s="157"/>
      <c r="Q10" s="195"/>
      <c r="R10" s="196">
        <f>SUM(M10:M13)</f>
        <v>2.25</v>
      </c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</row>
    <row r="11" spans="1:46" ht="15" customHeight="1">
      <c r="A11" s="21"/>
      <c r="B11" s="29" t="s">
        <v>11</v>
      </c>
      <c r="C11" s="35" t="s">
        <v>46</v>
      </c>
      <c r="D11" s="31"/>
      <c r="E11" s="32"/>
      <c r="F11" s="33">
        <v>2.5</v>
      </c>
      <c r="G11" s="33">
        <v>0</v>
      </c>
      <c r="H11" s="34">
        <f t="shared" si="0"/>
        <v>2.5</v>
      </c>
      <c r="I11" s="64">
        <v>0</v>
      </c>
      <c r="J11" s="64">
        <v>0</v>
      </c>
      <c r="K11" s="64">
        <v>0</v>
      </c>
      <c r="L11" s="64">
        <v>0.25</v>
      </c>
      <c r="M11" s="33">
        <f t="shared" ref="M11:M18" si="1">SUM(I11:L11)</f>
        <v>0.25</v>
      </c>
      <c r="N11" s="156" t="s">
        <v>63</v>
      </c>
      <c r="O11" s="157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</row>
    <row r="12" spans="1:46" ht="15" customHeight="1">
      <c r="A12" s="21"/>
      <c r="B12" s="29" t="s">
        <v>11</v>
      </c>
      <c r="C12" s="35" t="s">
        <v>15</v>
      </c>
      <c r="D12" s="31"/>
      <c r="E12" s="32"/>
      <c r="F12" s="33">
        <v>4.6500000000000004</v>
      </c>
      <c r="G12" s="33">
        <v>0.35</v>
      </c>
      <c r="H12" s="34">
        <f>SUM(F12:G12)</f>
        <v>5</v>
      </c>
      <c r="I12" s="64">
        <v>0</v>
      </c>
      <c r="J12" s="64">
        <v>0</v>
      </c>
      <c r="K12" s="64">
        <v>0</v>
      </c>
      <c r="L12" s="64">
        <v>1.25</v>
      </c>
      <c r="M12" s="33">
        <f t="shared" si="1"/>
        <v>1.25</v>
      </c>
      <c r="N12" s="156" t="s">
        <v>48</v>
      </c>
      <c r="O12" s="157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</row>
    <row r="13" spans="1:46" ht="15" customHeight="1">
      <c r="A13" s="37"/>
      <c r="B13" s="38" t="s">
        <v>11</v>
      </c>
      <c r="C13" s="39" t="s">
        <v>13</v>
      </c>
      <c r="D13" s="39"/>
      <c r="E13" s="40"/>
      <c r="F13" s="41">
        <v>3</v>
      </c>
      <c r="G13" s="41">
        <v>1</v>
      </c>
      <c r="H13" s="42">
        <f t="shared" si="0"/>
        <v>4</v>
      </c>
      <c r="I13" s="42">
        <v>0</v>
      </c>
      <c r="J13" s="42">
        <v>0</v>
      </c>
      <c r="K13" s="42">
        <v>0</v>
      </c>
      <c r="L13" s="42">
        <v>0.25</v>
      </c>
      <c r="M13" s="41">
        <f t="shared" si="1"/>
        <v>0.25</v>
      </c>
      <c r="N13" s="168" t="s">
        <v>17</v>
      </c>
      <c r="O13" s="169"/>
      <c r="Q13" s="195"/>
      <c r="R13" s="196">
        <f>SUM(H10:H13)</f>
        <v>22</v>
      </c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</row>
    <row r="14" spans="1:46" ht="15" customHeight="1">
      <c r="A14" s="21" t="s">
        <v>14</v>
      </c>
      <c r="B14" s="47" t="s">
        <v>38</v>
      </c>
      <c r="C14" s="23"/>
      <c r="D14" s="24"/>
      <c r="E14" s="25">
        <v>417</v>
      </c>
      <c r="F14" s="26"/>
      <c r="G14" s="26"/>
      <c r="H14" s="26"/>
      <c r="I14" s="26"/>
      <c r="J14" s="26"/>
      <c r="K14" s="26"/>
      <c r="L14" s="26"/>
      <c r="M14" s="26"/>
      <c r="N14" s="153"/>
      <c r="O14" s="155"/>
      <c r="Q14" s="197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</row>
    <row r="15" spans="1:46" ht="15" customHeight="1">
      <c r="A15" s="21"/>
      <c r="B15" s="43" t="s">
        <v>11</v>
      </c>
      <c r="C15" s="48" t="s">
        <v>45</v>
      </c>
      <c r="D15" s="31"/>
      <c r="E15" s="44"/>
      <c r="F15" s="44">
        <v>3</v>
      </c>
      <c r="G15" s="44">
        <v>0.5</v>
      </c>
      <c r="H15" s="34">
        <f t="shared" ref="H15:H18" si="2">SUM(F15:G15)</f>
        <v>3.5</v>
      </c>
      <c r="I15" s="34">
        <v>0</v>
      </c>
      <c r="J15" s="34">
        <v>0</v>
      </c>
      <c r="K15" s="34">
        <v>0</v>
      </c>
      <c r="L15" s="34">
        <v>0</v>
      </c>
      <c r="M15" s="33">
        <f t="shared" si="1"/>
        <v>0</v>
      </c>
      <c r="N15" s="156"/>
      <c r="O15" s="157"/>
      <c r="Q15" s="197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</row>
    <row r="16" spans="1:46" ht="15" customHeight="1">
      <c r="A16" s="21"/>
      <c r="B16" s="43" t="s">
        <v>11</v>
      </c>
      <c r="C16" s="35" t="s">
        <v>57</v>
      </c>
      <c r="D16" s="30"/>
      <c r="E16" s="44"/>
      <c r="F16" s="44">
        <v>4</v>
      </c>
      <c r="G16" s="44">
        <v>1.5</v>
      </c>
      <c r="H16" s="34">
        <f t="shared" si="2"/>
        <v>5.5</v>
      </c>
      <c r="I16" s="34">
        <v>0</v>
      </c>
      <c r="J16" s="34">
        <v>0</v>
      </c>
      <c r="K16" s="34">
        <v>0</v>
      </c>
      <c r="L16" s="34">
        <v>0</v>
      </c>
      <c r="M16" s="33">
        <f t="shared" si="1"/>
        <v>0</v>
      </c>
      <c r="N16" s="156"/>
      <c r="O16" s="157"/>
      <c r="Q16" s="197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</row>
    <row r="17" spans="1:46" ht="15" customHeight="1">
      <c r="A17" s="21"/>
      <c r="B17" s="78" t="s">
        <v>11</v>
      </c>
      <c r="C17" s="151" t="s">
        <v>15</v>
      </c>
      <c r="D17" s="152"/>
      <c r="E17" s="28"/>
      <c r="F17" s="28">
        <v>18.5</v>
      </c>
      <c r="G17" s="28">
        <v>3</v>
      </c>
      <c r="H17" s="27">
        <f t="shared" si="2"/>
        <v>21.5</v>
      </c>
      <c r="I17" s="27">
        <v>0</v>
      </c>
      <c r="J17" s="27">
        <v>0</v>
      </c>
      <c r="K17" s="27">
        <v>0</v>
      </c>
      <c r="L17" s="27">
        <v>0.75</v>
      </c>
      <c r="M17" s="33">
        <f t="shared" si="1"/>
        <v>0.75</v>
      </c>
      <c r="N17" s="153" t="s">
        <v>48</v>
      </c>
      <c r="O17" s="154"/>
      <c r="Q17" s="197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</row>
    <row r="18" spans="1:46" ht="15" customHeight="1">
      <c r="A18" s="21"/>
      <c r="B18" s="78" t="s">
        <v>11</v>
      </c>
      <c r="C18" s="117" t="s">
        <v>58</v>
      </c>
      <c r="D18" s="118"/>
      <c r="E18" s="33"/>
      <c r="F18" s="33">
        <v>2.5</v>
      </c>
      <c r="G18" s="33">
        <v>0.5</v>
      </c>
      <c r="H18" s="64">
        <f t="shared" si="2"/>
        <v>3</v>
      </c>
      <c r="I18" s="64">
        <v>0</v>
      </c>
      <c r="J18" s="64">
        <v>0</v>
      </c>
      <c r="K18" s="64">
        <v>0</v>
      </c>
      <c r="L18" s="64">
        <v>0.5</v>
      </c>
      <c r="M18" s="33">
        <f t="shared" si="1"/>
        <v>0.5</v>
      </c>
      <c r="N18" s="153" t="s">
        <v>48</v>
      </c>
      <c r="O18" s="154"/>
      <c r="Q18" s="197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</row>
    <row r="19" spans="1:46" ht="15" customHeight="1">
      <c r="A19" s="52" t="s">
        <v>16</v>
      </c>
      <c r="B19" s="114" t="s">
        <v>33</v>
      </c>
      <c r="C19" s="53"/>
      <c r="D19" s="54"/>
      <c r="E19" s="115">
        <v>111.5</v>
      </c>
      <c r="F19" s="109"/>
      <c r="G19" s="109"/>
      <c r="H19" s="109"/>
      <c r="I19" s="109"/>
      <c r="J19" s="109"/>
      <c r="K19" s="109"/>
      <c r="L19" s="109"/>
      <c r="M19" s="109"/>
      <c r="N19" s="162"/>
      <c r="O19" s="163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</row>
    <row r="20" spans="1:46" ht="15" customHeight="1">
      <c r="A20" s="21"/>
      <c r="B20" s="43" t="s">
        <v>11</v>
      </c>
      <c r="C20" s="35" t="s">
        <v>22</v>
      </c>
      <c r="D20" s="31"/>
      <c r="E20" s="44"/>
      <c r="F20" s="44">
        <v>1.25</v>
      </c>
      <c r="G20" s="44">
        <v>0.75</v>
      </c>
      <c r="H20" s="34">
        <f>SUM(F20:G20)</f>
        <v>2</v>
      </c>
      <c r="I20" s="34">
        <v>0</v>
      </c>
      <c r="J20" s="34">
        <v>0</v>
      </c>
      <c r="K20" s="34">
        <v>0</v>
      </c>
      <c r="L20" s="34">
        <v>0.5</v>
      </c>
      <c r="M20" s="33">
        <f t="shared" ref="M20:M22" si="3">SUM(I20:L20)</f>
        <v>0.5</v>
      </c>
      <c r="N20" s="156" t="s">
        <v>63</v>
      </c>
      <c r="O20" s="157"/>
      <c r="Q20" s="196"/>
      <c r="R20" s="195">
        <v>12</v>
      </c>
      <c r="S20" s="196" t="e">
        <f>SUM(#REF!+#REF!+#REF!+#REF!+#REF!+#REF!+#REF!+#REF!+#REF!+#REF!+#REF!+#REF!)</f>
        <v>#REF!</v>
      </c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</row>
    <row r="21" spans="1:46" ht="15" customHeight="1">
      <c r="A21" s="21"/>
      <c r="B21" s="43" t="s">
        <v>11</v>
      </c>
      <c r="C21" s="35" t="s">
        <v>92</v>
      </c>
      <c r="D21" s="30"/>
      <c r="E21" s="44"/>
      <c r="F21" s="44">
        <v>2.5</v>
      </c>
      <c r="G21" s="44">
        <v>1.58</v>
      </c>
      <c r="H21" s="34">
        <f t="shared" ref="H21:H22" si="4">SUM(F21:G21)</f>
        <v>4.08</v>
      </c>
      <c r="I21" s="34">
        <v>0</v>
      </c>
      <c r="J21" s="34">
        <v>0</v>
      </c>
      <c r="K21" s="34">
        <v>0</v>
      </c>
      <c r="L21" s="34">
        <v>0.5</v>
      </c>
      <c r="M21" s="33">
        <f t="shared" si="3"/>
        <v>0.5</v>
      </c>
      <c r="N21" s="156" t="s">
        <v>18</v>
      </c>
      <c r="O21" s="157"/>
      <c r="Q21" s="196"/>
      <c r="R21" s="195"/>
      <c r="S21" s="196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</row>
    <row r="22" spans="1:46" ht="15" customHeight="1">
      <c r="A22" s="21"/>
      <c r="B22" s="61" t="s">
        <v>11</v>
      </c>
      <c r="C22" s="119" t="s">
        <v>45</v>
      </c>
      <c r="D22" s="120"/>
      <c r="E22" s="33"/>
      <c r="F22" s="33">
        <v>1.5</v>
      </c>
      <c r="G22" s="33">
        <v>0</v>
      </c>
      <c r="H22" s="64">
        <f t="shared" si="4"/>
        <v>1.5</v>
      </c>
      <c r="I22" s="64">
        <v>0</v>
      </c>
      <c r="J22" s="64">
        <v>0</v>
      </c>
      <c r="K22" s="64">
        <v>0</v>
      </c>
      <c r="L22" s="64">
        <v>0.25</v>
      </c>
      <c r="M22" s="33">
        <f t="shared" si="3"/>
        <v>0.25</v>
      </c>
      <c r="N22" s="110" t="s">
        <v>18</v>
      </c>
      <c r="O22" s="111"/>
      <c r="Q22" s="196"/>
      <c r="R22" s="195"/>
      <c r="S22" s="196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</row>
    <row r="23" spans="1:46" ht="15" customHeight="1">
      <c r="A23" s="52" t="s">
        <v>21</v>
      </c>
      <c r="B23" s="114" t="s">
        <v>39</v>
      </c>
      <c r="C23" s="53"/>
      <c r="D23" s="54"/>
      <c r="E23" s="115">
        <v>110.48</v>
      </c>
      <c r="F23" s="56"/>
      <c r="G23" s="56"/>
      <c r="H23" s="57"/>
      <c r="I23" s="57"/>
      <c r="J23" s="57"/>
      <c r="K23" s="57"/>
      <c r="L23" s="57"/>
      <c r="M23" s="69"/>
      <c r="N23" s="162"/>
      <c r="O23" s="163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</row>
    <row r="24" spans="1:46" ht="15" customHeight="1">
      <c r="A24" s="21"/>
      <c r="B24" s="61" t="s">
        <v>11</v>
      </c>
      <c r="C24" s="62" t="s">
        <v>40</v>
      </c>
      <c r="D24" s="63"/>
      <c r="E24" s="33"/>
      <c r="F24" s="33">
        <v>2.5</v>
      </c>
      <c r="G24" s="33">
        <v>0</v>
      </c>
      <c r="H24" s="64">
        <f t="shared" ref="H24" si="5">SUM(F24:G24)</f>
        <v>2.5</v>
      </c>
      <c r="I24" s="64">
        <v>0</v>
      </c>
      <c r="J24" s="64">
        <v>0</v>
      </c>
      <c r="K24" s="64">
        <v>0</v>
      </c>
      <c r="L24" s="64">
        <v>1.95</v>
      </c>
      <c r="M24" s="33">
        <f>SUM(I24:L24)</f>
        <v>1.95</v>
      </c>
      <c r="N24" s="164" t="s">
        <v>93</v>
      </c>
      <c r="O24" s="165"/>
      <c r="Q24" s="195"/>
      <c r="R24" s="195"/>
      <c r="S24" s="195"/>
      <c r="T24" s="195"/>
      <c r="U24" s="196">
        <f>SUM(E23/100)</f>
        <v>1.1048</v>
      </c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</row>
    <row r="25" spans="1:46" ht="15" customHeight="1">
      <c r="A25" s="52" t="s">
        <v>35</v>
      </c>
      <c r="B25" s="65" t="s">
        <v>43</v>
      </c>
      <c r="C25" s="66"/>
      <c r="D25" s="67"/>
      <c r="E25" s="68">
        <v>23.5</v>
      </c>
      <c r="F25" s="69"/>
      <c r="G25" s="69"/>
      <c r="H25" s="70"/>
      <c r="I25" s="70"/>
      <c r="J25" s="70"/>
      <c r="K25" s="70"/>
      <c r="L25" s="70"/>
      <c r="M25" s="69"/>
      <c r="N25" s="166"/>
      <c r="O25" s="167"/>
      <c r="Q25" s="195"/>
      <c r="R25" s="195"/>
      <c r="S25" s="195"/>
      <c r="T25" s="195"/>
      <c r="U25" s="196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</row>
    <row r="26" spans="1:46" ht="15" customHeight="1">
      <c r="A26" s="37"/>
      <c r="B26" s="38" t="s">
        <v>11</v>
      </c>
      <c r="C26" s="71" t="s">
        <v>44</v>
      </c>
      <c r="D26" s="46"/>
      <c r="E26" s="41"/>
      <c r="F26" s="41">
        <v>0.5</v>
      </c>
      <c r="G26" s="41">
        <v>0</v>
      </c>
      <c r="H26" s="42">
        <f t="shared" ref="H26" si="6">SUM(F26:G26)</f>
        <v>0.5</v>
      </c>
      <c r="I26" s="42">
        <v>0</v>
      </c>
      <c r="J26" s="42">
        <v>0</v>
      </c>
      <c r="K26" s="42">
        <v>0</v>
      </c>
      <c r="L26" s="42">
        <v>0.5</v>
      </c>
      <c r="M26" s="41">
        <f>SUM(I26:L26)</f>
        <v>0.5</v>
      </c>
      <c r="N26" s="168" t="s">
        <v>47</v>
      </c>
      <c r="O26" s="169"/>
      <c r="Q26" s="195"/>
      <c r="R26" s="195"/>
      <c r="S26" s="195"/>
      <c r="T26" s="195"/>
      <c r="U26" s="196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</row>
    <row r="27" spans="1:46" ht="15" customHeight="1">
      <c r="A27" s="52" t="s">
        <v>37</v>
      </c>
      <c r="B27" s="65" t="s">
        <v>54</v>
      </c>
      <c r="C27" s="66"/>
      <c r="D27" s="67"/>
      <c r="E27" s="68">
        <v>105.5</v>
      </c>
      <c r="F27" s="69"/>
      <c r="G27" s="69"/>
      <c r="H27" s="70"/>
      <c r="I27" s="70"/>
      <c r="J27" s="70"/>
      <c r="K27" s="70"/>
      <c r="L27" s="70"/>
      <c r="M27" s="69"/>
      <c r="N27" s="166"/>
      <c r="O27" s="167"/>
      <c r="Q27" s="196"/>
      <c r="R27" s="195"/>
      <c r="S27" s="196">
        <f>SUM(F29:G29)</f>
        <v>67.08</v>
      </c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</row>
    <row r="28" spans="1:46" ht="15" customHeight="1">
      <c r="A28" s="37"/>
      <c r="B28" s="38" t="s">
        <v>11</v>
      </c>
      <c r="C28" s="71" t="s">
        <v>94</v>
      </c>
      <c r="D28" s="46"/>
      <c r="E28" s="41"/>
      <c r="F28" s="41">
        <v>1</v>
      </c>
      <c r="G28" s="41">
        <v>0</v>
      </c>
      <c r="H28" s="42">
        <f t="shared" si="0"/>
        <v>1</v>
      </c>
      <c r="I28" s="42">
        <v>0</v>
      </c>
      <c r="J28" s="42">
        <v>0</v>
      </c>
      <c r="K28" s="42">
        <v>0</v>
      </c>
      <c r="L28" s="42">
        <v>1</v>
      </c>
      <c r="M28" s="41">
        <f>SUM(I28:L28)</f>
        <v>1</v>
      </c>
      <c r="N28" s="168" t="s">
        <v>47</v>
      </c>
      <c r="O28" s="169"/>
      <c r="Q28" s="195"/>
      <c r="R28" s="195"/>
      <c r="S28" s="196" t="e">
        <f>SUM(S14:S20)</f>
        <v>#REF!</v>
      </c>
      <c r="T28" s="195"/>
      <c r="U28" s="196" t="e">
        <f>SUM(S28/12)</f>
        <v>#REF!</v>
      </c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</row>
    <row r="29" spans="1:46" ht="15" customHeight="1">
      <c r="A29" s="148" t="s">
        <v>25</v>
      </c>
      <c r="B29" s="149"/>
      <c r="C29" s="149"/>
      <c r="D29" s="150"/>
      <c r="E29" s="72"/>
      <c r="F29" s="73">
        <f>SUM(F10:F28)</f>
        <v>55.9</v>
      </c>
      <c r="G29" s="73">
        <f t="shared" ref="G29:M29" si="7">SUM(G10:G28)</f>
        <v>11.18</v>
      </c>
      <c r="H29" s="73">
        <f t="shared" si="7"/>
        <v>67.08</v>
      </c>
      <c r="I29" s="73">
        <f t="shared" si="7"/>
        <v>0</v>
      </c>
      <c r="J29" s="73">
        <f t="shared" si="7"/>
        <v>0</v>
      </c>
      <c r="K29" s="73">
        <f t="shared" si="7"/>
        <v>0</v>
      </c>
      <c r="L29" s="73">
        <f t="shared" si="7"/>
        <v>8.1999999999999993</v>
      </c>
      <c r="M29" s="73">
        <f t="shared" si="7"/>
        <v>8.1999999999999993</v>
      </c>
      <c r="N29" s="74"/>
      <c r="O29" s="75"/>
      <c r="P29" s="8"/>
      <c r="Q29" s="196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</row>
    <row r="30" spans="1:46" ht="6" customHeight="1">
      <c r="A30" s="10"/>
      <c r="B30" s="11"/>
      <c r="C30" s="11"/>
      <c r="D30" s="9"/>
      <c r="E30" s="9"/>
      <c r="F30" s="11"/>
      <c r="G30" s="11"/>
      <c r="H30" s="11"/>
      <c r="I30" s="11"/>
      <c r="J30" s="11"/>
      <c r="K30" s="11"/>
      <c r="L30" s="11"/>
      <c r="M30" s="11"/>
      <c r="N30" s="12"/>
      <c r="O30" s="13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</row>
    <row r="31" spans="1:46" ht="15" customHeight="1">
      <c r="A31" s="10"/>
      <c r="B31" s="11"/>
      <c r="C31" s="11"/>
      <c r="D31" s="9"/>
      <c r="E31" s="9"/>
      <c r="F31" s="11"/>
      <c r="G31" s="11"/>
      <c r="H31" s="11"/>
      <c r="I31" s="11"/>
      <c r="J31" s="11"/>
      <c r="K31" s="11"/>
      <c r="L31" s="11"/>
      <c r="M31" s="147" t="s">
        <v>109</v>
      </c>
      <c r="N31" s="12"/>
      <c r="O31" s="13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</row>
    <row r="32" spans="1:46" ht="15" customHeight="1">
      <c r="A32" s="10"/>
      <c r="B32" s="11"/>
      <c r="C32" s="11"/>
      <c r="D32" s="9"/>
      <c r="E32" s="9"/>
      <c r="F32" s="11"/>
      <c r="G32" s="11"/>
      <c r="H32" s="19"/>
      <c r="I32" s="19"/>
      <c r="J32" s="19"/>
      <c r="K32" s="19"/>
      <c r="L32" s="19"/>
      <c r="M32" s="7" t="s">
        <v>20</v>
      </c>
      <c r="N32" s="4"/>
      <c r="O32" s="13"/>
      <c r="Q32" s="195"/>
      <c r="R32" s="195"/>
      <c r="S32" s="195"/>
      <c r="T32" s="195">
        <v>12</v>
      </c>
      <c r="U32" s="195"/>
      <c r="V32" s="196">
        <f>SUM(T32-M29)</f>
        <v>3.8000000000000007</v>
      </c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</row>
    <row r="33" spans="1:46" ht="15" customHeight="1">
      <c r="A33" s="10"/>
      <c r="B33" s="11"/>
      <c r="C33" s="14" t="s">
        <v>20</v>
      </c>
      <c r="D33" s="11"/>
      <c r="E33" s="11"/>
      <c r="F33" s="11"/>
      <c r="G33" s="11"/>
      <c r="H33" s="19"/>
      <c r="I33" s="11"/>
      <c r="J33" s="11"/>
      <c r="K33" s="11"/>
      <c r="L33" s="145" t="s">
        <v>102</v>
      </c>
      <c r="M33" s="76" t="s">
        <v>52</v>
      </c>
      <c r="N33" s="12"/>
      <c r="O33" s="13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</row>
    <row r="34" spans="1:46" ht="15" customHeight="1">
      <c r="A34" s="11"/>
      <c r="B34" s="11"/>
      <c r="C34" s="15"/>
      <c r="D34" s="15"/>
      <c r="E34" s="15"/>
      <c r="F34" s="15"/>
      <c r="G34" s="15"/>
      <c r="H34" s="17"/>
      <c r="I34" s="17"/>
      <c r="J34" s="17"/>
      <c r="K34" s="17"/>
      <c r="L34" s="17"/>
      <c r="M34" s="76"/>
      <c r="N34" s="5"/>
      <c r="O34" s="13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</row>
    <row r="35" spans="1:46" ht="1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76"/>
      <c r="N35" s="12"/>
      <c r="O35" s="13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</row>
    <row r="36" spans="1:46" ht="15" customHeight="1">
      <c r="A36" s="11"/>
      <c r="B36" s="11"/>
      <c r="C36" s="11"/>
      <c r="D36" s="11"/>
      <c r="E36" s="11"/>
      <c r="F36" s="11"/>
      <c r="G36" s="11"/>
      <c r="H36" s="19"/>
      <c r="I36" s="19"/>
      <c r="J36" s="19"/>
      <c r="K36" s="19"/>
      <c r="L36" s="19"/>
      <c r="M36" s="76"/>
      <c r="N36" s="12"/>
      <c r="O36" s="13"/>
      <c r="Q36" s="195"/>
      <c r="R36" s="195"/>
      <c r="S36" s="195"/>
      <c r="T36" s="195">
        <v>16</v>
      </c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</row>
    <row r="37" spans="1:46" ht="1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77" t="s">
        <v>104</v>
      </c>
      <c r="N37" s="12"/>
      <c r="O37" s="13"/>
      <c r="Q37" s="195"/>
      <c r="R37" s="195"/>
      <c r="S37" s="195"/>
      <c r="T37" s="196">
        <f>SUM(T36-M29)</f>
        <v>7.8000000000000007</v>
      </c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</row>
    <row r="38" spans="1:46" ht="15" customHeight="1">
      <c r="A38" s="11"/>
      <c r="B38" s="11"/>
      <c r="C38" s="16"/>
      <c r="D38" s="15"/>
      <c r="E38" s="15"/>
      <c r="F38" s="15"/>
      <c r="G38" s="15"/>
      <c r="H38" s="15"/>
      <c r="I38" s="15"/>
      <c r="J38" s="15"/>
      <c r="K38" s="15"/>
      <c r="L38" s="15"/>
      <c r="M38" s="7" t="s">
        <v>105</v>
      </c>
      <c r="N38" s="6"/>
      <c r="O38" s="13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</row>
    <row r="39" spans="1:46" ht="1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7" t="s">
        <v>106</v>
      </c>
      <c r="N39" s="4"/>
      <c r="O39" s="13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</row>
    <row r="40" spans="1:46" ht="15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4"/>
      <c r="O40" s="13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</row>
    <row r="41" spans="1:46" ht="15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4"/>
      <c r="O41" s="13"/>
      <c r="Q41" s="195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  <c r="AL41" s="195"/>
      <c r="AM41" s="195"/>
      <c r="AN41" s="195"/>
      <c r="AO41" s="195"/>
      <c r="AP41" s="195"/>
      <c r="AQ41" s="195"/>
      <c r="AR41" s="195"/>
      <c r="AS41" s="195"/>
      <c r="AT41" s="195"/>
    </row>
    <row r="42" spans="1:46" ht="1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1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  <c r="AQ42" s="195"/>
      <c r="AR42" s="195"/>
      <c r="AS42" s="195"/>
      <c r="AT42" s="195"/>
    </row>
    <row r="43" spans="1:46" ht="1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1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  <c r="AL43" s="195"/>
      <c r="AM43" s="195"/>
      <c r="AN43" s="195"/>
      <c r="AO43" s="195"/>
      <c r="AP43" s="195"/>
      <c r="AQ43" s="195"/>
      <c r="AR43" s="195"/>
      <c r="AS43" s="195"/>
      <c r="AT43" s="195"/>
    </row>
    <row r="44" spans="1:46" ht="1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1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</row>
    <row r="45" spans="1:46" ht="1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1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</row>
    <row r="46" spans="1:46" ht="1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1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</row>
    <row r="47" spans="1:46" ht="1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1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</row>
    <row r="48" spans="1:46" ht="1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1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</row>
    <row r="49" spans="1:46" ht="1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1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</row>
    <row r="50" spans="1:46" ht="1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1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</row>
    <row r="51" spans="1:46" ht="1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1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</row>
    <row r="52" spans="1:46" ht="1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1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</row>
    <row r="53" spans="1:46" ht="1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1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</row>
    <row r="54" spans="1:46" ht="1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1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</row>
    <row r="55" spans="1:46" ht="15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1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</row>
    <row r="56" spans="1:46" ht="15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1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  <c r="AQ56" s="195"/>
      <c r="AR56" s="195"/>
      <c r="AS56" s="195"/>
      <c r="AT56" s="195"/>
    </row>
    <row r="57" spans="1:46" ht="15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1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  <c r="AQ57" s="195"/>
      <c r="AR57" s="195"/>
      <c r="AS57" s="195"/>
      <c r="AT57" s="195"/>
    </row>
    <row r="58" spans="1:46" ht="15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1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</row>
    <row r="59" spans="1:46" ht="15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1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</row>
    <row r="60" spans="1:46" ht="15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1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</row>
    <row r="61" spans="1:46" ht="15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</row>
    <row r="62" spans="1:46" ht="15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1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</row>
    <row r="63" spans="1:46" ht="15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1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  <c r="AQ63" s="195"/>
      <c r="AR63" s="195"/>
      <c r="AS63" s="195"/>
      <c r="AT63" s="195"/>
    </row>
    <row r="64" spans="1:46" ht="15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1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  <c r="AQ64" s="195"/>
      <c r="AR64" s="195"/>
      <c r="AS64" s="195"/>
      <c r="AT64" s="195"/>
    </row>
    <row r="65" spans="1:46" ht="15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  <c r="AK65" s="195"/>
      <c r="AL65" s="195"/>
      <c r="AM65" s="195"/>
      <c r="AN65" s="195"/>
      <c r="AO65" s="195"/>
      <c r="AP65" s="195"/>
      <c r="AQ65" s="195"/>
      <c r="AR65" s="195"/>
      <c r="AS65" s="195"/>
      <c r="AT65" s="195"/>
    </row>
    <row r="66" spans="1:46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  <c r="AK66" s="195"/>
      <c r="AL66" s="195"/>
      <c r="AM66" s="195"/>
      <c r="AN66" s="195"/>
      <c r="AO66" s="195"/>
      <c r="AP66" s="195"/>
      <c r="AQ66" s="195"/>
      <c r="AR66" s="195"/>
      <c r="AS66" s="195"/>
      <c r="AT66" s="195"/>
    </row>
    <row r="67" spans="1:46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</row>
    <row r="68" spans="1:46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  <c r="AK68" s="195"/>
      <c r="AL68" s="195"/>
      <c r="AM68" s="195"/>
      <c r="AN68" s="195"/>
      <c r="AO68" s="195"/>
      <c r="AP68" s="195"/>
      <c r="AQ68" s="195"/>
      <c r="AR68" s="195"/>
      <c r="AS68" s="195"/>
      <c r="AT68" s="195"/>
    </row>
    <row r="69" spans="1:46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  <c r="AK69" s="195"/>
      <c r="AL69" s="195"/>
      <c r="AM69" s="195"/>
      <c r="AN69" s="195"/>
      <c r="AO69" s="195"/>
      <c r="AP69" s="195"/>
      <c r="AQ69" s="195"/>
      <c r="AR69" s="195"/>
      <c r="AS69" s="195"/>
      <c r="AT69" s="195"/>
    </row>
    <row r="70" spans="1:46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</row>
    <row r="71" spans="1:46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</row>
    <row r="72" spans="1:46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  <c r="AQ72" s="195"/>
      <c r="AR72" s="195"/>
      <c r="AS72" s="195"/>
      <c r="AT72" s="195"/>
    </row>
    <row r="73" spans="1:46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  <c r="AP73" s="195"/>
      <c r="AQ73" s="195"/>
      <c r="AR73" s="195"/>
      <c r="AS73" s="195"/>
      <c r="AT73" s="195"/>
    </row>
    <row r="74" spans="1:46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  <c r="AQ74" s="195"/>
      <c r="AR74" s="195"/>
      <c r="AS74" s="195"/>
      <c r="AT74" s="195"/>
    </row>
    <row r="75" spans="1:46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</row>
    <row r="76" spans="1:46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</row>
    <row r="77" spans="1:46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</row>
    <row r="78" spans="1:46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</row>
    <row r="79" spans="1:46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</row>
    <row r="80" spans="1:46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</row>
    <row r="81" spans="1:46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</row>
    <row r="82" spans="1:46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</row>
    <row r="83" spans="1:46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</row>
    <row r="84" spans="1:46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</row>
    <row r="85" spans="1:46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</row>
    <row r="86" spans="1:46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</row>
    <row r="87" spans="1:46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</row>
    <row r="88" spans="1:46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</row>
    <row r="89" spans="1:46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5"/>
      <c r="AK89" s="195"/>
      <c r="AL89" s="195"/>
      <c r="AM89" s="195"/>
      <c r="AN89" s="195"/>
      <c r="AO89" s="195"/>
      <c r="AP89" s="195"/>
      <c r="AQ89" s="195"/>
      <c r="AR89" s="195"/>
      <c r="AS89" s="195"/>
      <c r="AT89" s="195"/>
    </row>
    <row r="90" spans="1:46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  <c r="Q90" s="195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  <c r="AH90" s="195"/>
      <c r="AI90" s="195"/>
      <c r="AJ90" s="195"/>
      <c r="AK90" s="195"/>
      <c r="AL90" s="195"/>
      <c r="AM90" s="195"/>
      <c r="AN90" s="195"/>
      <c r="AO90" s="195"/>
      <c r="AP90" s="195"/>
      <c r="AQ90" s="195"/>
      <c r="AR90" s="195"/>
      <c r="AS90" s="195"/>
      <c r="AT90" s="195"/>
    </row>
    <row r="91" spans="1:46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  <c r="AP91" s="195"/>
      <c r="AQ91" s="195"/>
      <c r="AR91" s="195"/>
      <c r="AS91" s="195"/>
      <c r="AT91" s="195"/>
    </row>
    <row r="92" spans="1:46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5"/>
      <c r="AH92" s="195"/>
      <c r="AI92" s="195"/>
      <c r="AJ92" s="195"/>
      <c r="AK92" s="195"/>
      <c r="AL92" s="195"/>
      <c r="AM92" s="195"/>
      <c r="AN92" s="195"/>
      <c r="AO92" s="195"/>
      <c r="AP92" s="195"/>
      <c r="AQ92" s="195"/>
      <c r="AR92" s="195"/>
      <c r="AS92" s="195"/>
      <c r="AT92" s="195"/>
    </row>
    <row r="93" spans="1:46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195"/>
      <c r="AK93" s="195"/>
      <c r="AL93" s="195"/>
      <c r="AM93" s="195"/>
      <c r="AN93" s="195"/>
      <c r="AO93" s="195"/>
      <c r="AP93" s="195"/>
      <c r="AQ93" s="195"/>
      <c r="AR93" s="195"/>
      <c r="AS93" s="195"/>
      <c r="AT93" s="195"/>
    </row>
    <row r="94" spans="1:46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1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195"/>
      <c r="AD94" s="195"/>
      <c r="AE94" s="195"/>
      <c r="AF94" s="195"/>
      <c r="AG94" s="195"/>
      <c r="AH94" s="195"/>
      <c r="AI94" s="195"/>
      <c r="AJ94" s="195"/>
      <c r="AK94" s="195"/>
      <c r="AL94" s="195"/>
      <c r="AM94" s="195"/>
      <c r="AN94" s="195"/>
      <c r="AO94" s="195"/>
      <c r="AP94" s="195"/>
      <c r="AQ94" s="195"/>
      <c r="AR94" s="195"/>
      <c r="AS94" s="195"/>
      <c r="AT94" s="195"/>
    </row>
    <row r="95" spans="1:46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1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5"/>
      <c r="AH95" s="195"/>
      <c r="AI95" s="195"/>
      <c r="AJ95" s="195"/>
      <c r="AK95" s="195"/>
      <c r="AL95" s="195"/>
      <c r="AM95" s="195"/>
      <c r="AN95" s="195"/>
      <c r="AO95" s="195"/>
      <c r="AP95" s="195"/>
      <c r="AQ95" s="195"/>
      <c r="AR95" s="195"/>
      <c r="AS95" s="195"/>
      <c r="AT95" s="195"/>
    </row>
    <row r="96" spans="1:46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5"/>
      <c r="AH96" s="195"/>
      <c r="AI96" s="195"/>
      <c r="AJ96" s="195"/>
      <c r="AK96" s="195"/>
      <c r="AL96" s="195"/>
      <c r="AM96" s="195"/>
      <c r="AN96" s="195"/>
      <c r="AO96" s="195"/>
      <c r="AP96" s="195"/>
      <c r="AQ96" s="195"/>
      <c r="AR96" s="195"/>
      <c r="AS96" s="195"/>
      <c r="AT96" s="195"/>
    </row>
    <row r="97" spans="1:14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5.7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5.7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</sheetData>
  <mergeCells count="31"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  <mergeCell ref="N14:O14"/>
    <mergeCell ref="N15:O15"/>
    <mergeCell ref="N16:O16"/>
    <mergeCell ref="N9:O9"/>
    <mergeCell ref="N10:O10"/>
    <mergeCell ref="N11:O11"/>
    <mergeCell ref="N12:O12"/>
    <mergeCell ref="N13:O13"/>
    <mergeCell ref="N23:O23"/>
    <mergeCell ref="C17:D17"/>
    <mergeCell ref="N17:O17"/>
    <mergeCell ref="N18:O18"/>
    <mergeCell ref="N19:O19"/>
    <mergeCell ref="N20:O20"/>
    <mergeCell ref="N21:O21"/>
    <mergeCell ref="N24:O24"/>
    <mergeCell ref="N27:O27"/>
    <mergeCell ref="N28:O28"/>
    <mergeCell ref="A29:D29"/>
    <mergeCell ref="N25:O25"/>
    <mergeCell ref="N26:O26"/>
  </mergeCells>
  <pageMargins left="1.44" right="0.15" top="0.74803149606299202" bottom="0.15748031500000001" header="0.31496062992126" footer="0.31496062992126"/>
  <pageSetup paperSize="5" scale="95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8">
    <tabColor rgb="FF92D050"/>
  </sheetPr>
  <dimension ref="A1:AK115"/>
  <sheetViews>
    <sheetView topLeftCell="G1" workbookViewId="0">
      <selection activeCell="Q1" sqref="Q1:AK109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37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5"/>
      <c r="AH1" s="195"/>
      <c r="AI1" s="195"/>
      <c r="AJ1" s="195"/>
      <c r="AK1" s="195"/>
    </row>
    <row r="2" spans="1:37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</row>
    <row r="3" spans="1:37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</row>
    <row r="4" spans="1:37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</row>
    <row r="5" spans="1:37">
      <c r="A5" s="7" t="s">
        <v>29</v>
      </c>
      <c r="B5" s="7"/>
      <c r="C5" s="7"/>
      <c r="D5" s="7" t="s">
        <v>59</v>
      </c>
      <c r="E5" s="7"/>
      <c r="F5" s="7"/>
      <c r="G5" s="7"/>
      <c r="H5" s="7"/>
      <c r="I5" s="7"/>
      <c r="J5" s="7"/>
      <c r="K5" s="7"/>
      <c r="L5" s="7"/>
      <c r="M5" s="7"/>
      <c r="N5" s="7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</row>
    <row r="6" spans="1:37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  <c r="AK6" s="195"/>
    </row>
    <row r="7" spans="1:37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Q7" s="195"/>
      <c r="R7" s="196">
        <f>SUM(H10:H14)</f>
        <v>87.45</v>
      </c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  <c r="AK7" s="195"/>
    </row>
    <row r="8" spans="1:37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</row>
    <row r="9" spans="1:37" ht="15" customHeight="1">
      <c r="A9" s="21" t="s">
        <v>10</v>
      </c>
      <c r="B9" s="22" t="s">
        <v>31</v>
      </c>
      <c r="C9" s="23"/>
      <c r="D9" s="24"/>
      <c r="E9" s="25">
        <v>1801</v>
      </c>
      <c r="F9" s="26"/>
      <c r="G9" s="26"/>
      <c r="H9" s="26"/>
      <c r="I9" s="26"/>
      <c r="J9" s="26"/>
      <c r="K9" s="26"/>
      <c r="L9" s="26"/>
      <c r="M9" s="26"/>
      <c r="N9" s="166"/>
      <c r="O9" s="167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</row>
    <row r="10" spans="1:37" ht="15" customHeight="1">
      <c r="A10" s="21"/>
      <c r="B10" s="29" t="s">
        <v>11</v>
      </c>
      <c r="C10" s="30" t="s">
        <v>90</v>
      </c>
      <c r="D10" s="31"/>
      <c r="E10" s="32"/>
      <c r="F10" s="33">
        <v>9</v>
      </c>
      <c r="G10" s="33">
        <v>2.5</v>
      </c>
      <c r="H10" s="34">
        <f t="shared" ref="H10:H39" si="0">SUM(F10:G10)</f>
        <v>11.5</v>
      </c>
      <c r="I10" s="64">
        <v>0</v>
      </c>
      <c r="J10" s="64">
        <v>0</v>
      </c>
      <c r="K10" s="64">
        <v>0</v>
      </c>
      <c r="L10" s="64">
        <v>0.5</v>
      </c>
      <c r="M10" s="33">
        <f>SUM(I10:L10)</f>
        <v>0.5</v>
      </c>
      <c r="N10" s="156" t="s">
        <v>63</v>
      </c>
      <c r="O10" s="157"/>
      <c r="Q10" s="195"/>
      <c r="R10" s="196">
        <f>SUM(M10:M14)</f>
        <v>2.75</v>
      </c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</row>
    <row r="11" spans="1:37" ht="15" customHeight="1">
      <c r="A11" s="21"/>
      <c r="B11" s="29" t="s">
        <v>11</v>
      </c>
      <c r="C11" s="35" t="s">
        <v>12</v>
      </c>
      <c r="D11" s="31"/>
      <c r="E11" s="32"/>
      <c r="F11" s="33">
        <v>45.5</v>
      </c>
      <c r="G11" s="33">
        <v>12.95</v>
      </c>
      <c r="H11" s="34">
        <f t="shared" si="0"/>
        <v>58.45</v>
      </c>
      <c r="I11" s="64">
        <v>0</v>
      </c>
      <c r="J11" s="64">
        <v>0</v>
      </c>
      <c r="K11" s="64">
        <v>0</v>
      </c>
      <c r="L11" s="64">
        <v>0</v>
      </c>
      <c r="M11" s="33">
        <f t="shared" ref="M11:M23" si="1">SUM(I11:L11)</f>
        <v>0</v>
      </c>
      <c r="N11" s="98"/>
      <c r="O11" s="99"/>
      <c r="Q11" s="195"/>
      <c r="R11" s="195"/>
      <c r="S11" s="195"/>
      <c r="T11" s="195"/>
      <c r="U11" s="195"/>
      <c r="V11" s="196">
        <f>SUM(H10:H14)</f>
        <v>87.45</v>
      </c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</row>
    <row r="12" spans="1:37" ht="15" customHeight="1">
      <c r="A12" s="21"/>
      <c r="B12" s="29" t="s">
        <v>11</v>
      </c>
      <c r="C12" s="35" t="s">
        <v>46</v>
      </c>
      <c r="D12" s="31"/>
      <c r="E12" s="32"/>
      <c r="F12" s="33">
        <v>2.5</v>
      </c>
      <c r="G12" s="33">
        <v>0</v>
      </c>
      <c r="H12" s="34">
        <f t="shared" si="0"/>
        <v>2.5</v>
      </c>
      <c r="I12" s="64">
        <v>0</v>
      </c>
      <c r="J12" s="64">
        <v>0</v>
      </c>
      <c r="K12" s="64">
        <v>0</v>
      </c>
      <c r="L12" s="64">
        <v>0.5</v>
      </c>
      <c r="M12" s="33">
        <f t="shared" si="1"/>
        <v>0.5</v>
      </c>
      <c r="N12" s="156" t="s">
        <v>63</v>
      </c>
      <c r="O12" s="157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</row>
    <row r="13" spans="1:37" ht="15" customHeight="1">
      <c r="A13" s="21"/>
      <c r="B13" s="29" t="s">
        <v>11</v>
      </c>
      <c r="C13" s="35" t="s">
        <v>15</v>
      </c>
      <c r="D13" s="31"/>
      <c r="E13" s="32"/>
      <c r="F13" s="33">
        <v>11.5</v>
      </c>
      <c r="G13" s="33">
        <v>1</v>
      </c>
      <c r="H13" s="34">
        <f>SUM(F13:G13)</f>
        <v>12.5</v>
      </c>
      <c r="I13" s="64">
        <v>0</v>
      </c>
      <c r="J13" s="64">
        <v>0</v>
      </c>
      <c r="K13" s="64">
        <v>0</v>
      </c>
      <c r="L13" s="64">
        <v>1.5</v>
      </c>
      <c r="M13" s="33">
        <f t="shared" si="1"/>
        <v>1.5</v>
      </c>
      <c r="N13" s="156" t="s">
        <v>98</v>
      </c>
      <c r="O13" s="157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</row>
    <row r="14" spans="1:37" ht="15" customHeight="1">
      <c r="A14" s="37"/>
      <c r="B14" s="38" t="s">
        <v>11</v>
      </c>
      <c r="C14" s="39" t="s">
        <v>13</v>
      </c>
      <c r="D14" s="39"/>
      <c r="E14" s="40"/>
      <c r="F14" s="41">
        <v>1.75</v>
      </c>
      <c r="G14" s="41">
        <v>0.75</v>
      </c>
      <c r="H14" s="42">
        <f t="shared" si="0"/>
        <v>2.5</v>
      </c>
      <c r="I14" s="42">
        <v>0</v>
      </c>
      <c r="J14" s="42">
        <v>0</v>
      </c>
      <c r="K14" s="42">
        <v>0</v>
      </c>
      <c r="L14" s="42">
        <v>0.25</v>
      </c>
      <c r="M14" s="41">
        <f t="shared" si="1"/>
        <v>0.25</v>
      </c>
      <c r="N14" s="168" t="s">
        <v>17</v>
      </c>
      <c r="O14" s="169"/>
      <c r="Q14" s="195"/>
      <c r="R14" s="196">
        <f>SUM(H10:H14)</f>
        <v>87.45</v>
      </c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</row>
    <row r="15" spans="1:37" ht="15" customHeight="1">
      <c r="A15" s="21" t="s">
        <v>14</v>
      </c>
      <c r="B15" s="22" t="s">
        <v>32</v>
      </c>
      <c r="C15" s="23"/>
      <c r="D15" s="24"/>
      <c r="E15" s="25">
        <v>33</v>
      </c>
      <c r="F15" s="26"/>
      <c r="G15" s="26"/>
      <c r="H15" s="26"/>
      <c r="I15" s="26"/>
      <c r="J15" s="26"/>
      <c r="K15" s="26"/>
      <c r="L15" s="26"/>
      <c r="M15" s="26"/>
      <c r="N15" s="170"/>
      <c r="O15" s="171"/>
      <c r="Q15" s="195"/>
      <c r="R15" s="195"/>
      <c r="S15" s="195"/>
      <c r="T15" s="196">
        <f>SUM(H16:H18)</f>
        <v>2.25</v>
      </c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</row>
    <row r="16" spans="1:37" ht="15" customHeight="1">
      <c r="A16" s="21"/>
      <c r="B16" s="43" t="s">
        <v>11</v>
      </c>
      <c r="C16" s="82" t="s">
        <v>62</v>
      </c>
      <c r="D16" s="31"/>
      <c r="E16" s="44"/>
      <c r="F16" s="44">
        <v>0.35</v>
      </c>
      <c r="G16" s="44">
        <v>0.15</v>
      </c>
      <c r="H16" s="34">
        <f t="shared" ref="H16:H18" si="2">SUM(F16:G16)</f>
        <v>0.5</v>
      </c>
      <c r="I16" s="34">
        <v>0</v>
      </c>
      <c r="J16" s="34">
        <v>0</v>
      </c>
      <c r="K16" s="34">
        <v>0</v>
      </c>
      <c r="L16" s="34">
        <v>0.25</v>
      </c>
      <c r="M16" s="33">
        <f t="shared" si="1"/>
        <v>0.25</v>
      </c>
      <c r="N16" s="156" t="s">
        <v>48</v>
      </c>
      <c r="O16" s="157"/>
      <c r="Q16" s="195"/>
      <c r="R16" s="196">
        <f>SUM(H16:H18)</f>
        <v>2.25</v>
      </c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</row>
    <row r="17" spans="1:37" ht="15" customHeight="1">
      <c r="A17" s="21"/>
      <c r="B17" s="43" t="s">
        <v>11</v>
      </c>
      <c r="C17" s="99" t="s">
        <v>15</v>
      </c>
      <c r="D17" s="31"/>
      <c r="E17" s="44"/>
      <c r="F17" s="44">
        <v>0.75</v>
      </c>
      <c r="G17" s="44">
        <v>0.25</v>
      </c>
      <c r="H17" s="34">
        <f t="shared" si="2"/>
        <v>1</v>
      </c>
      <c r="I17" s="34">
        <v>0</v>
      </c>
      <c r="J17" s="34">
        <v>0</v>
      </c>
      <c r="K17" s="34">
        <v>0</v>
      </c>
      <c r="L17" s="34">
        <v>0.5</v>
      </c>
      <c r="M17" s="33">
        <f t="shared" si="1"/>
        <v>0.5</v>
      </c>
      <c r="N17" s="156" t="s">
        <v>48</v>
      </c>
      <c r="O17" s="157"/>
      <c r="Q17" s="195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</row>
    <row r="18" spans="1:37" ht="15" customHeight="1">
      <c r="A18" s="37"/>
      <c r="B18" s="38" t="s">
        <v>11</v>
      </c>
      <c r="C18" s="101" t="s">
        <v>23</v>
      </c>
      <c r="D18" s="46"/>
      <c r="E18" s="41"/>
      <c r="F18" s="41">
        <v>0.5</v>
      </c>
      <c r="G18" s="41">
        <v>0.25</v>
      </c>
      <c r="H18" s="42">
        <f t="shared" si="2"/>
        <v>0.75</v>
      </c>
      <c r="I18" s="42">
        <v>0</v>
      </c>
      <c r="J18" s="42">
        <v>0</v>
      </c>
      <c r="K18" s="42">
        <v>0</v>
      </c>
      <c r="L18" s="42">
        <v>0.5</v>
      </c>
      <c r="M18" s="41">
        <f t="shared" si="1"/>
        <v>0.5</v>
      </c>
      <c r="N18" s="100" t="s">
        <v>18</v>
      </c>
      <c r="O18" s="101"/>
      <c r="Q18" s="197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</row>
    <row r="19" spans="1:37" ht="15" customHeight="1">
      <c r="A19" s="21" t="s">
        <v>16</v>
      </c>
      <c r="B19" s="47" t="s">
        <v>38</v>
      </c>
      <c r="C19" s="23"/>
      <c r="D19" s="24"/>
      <c r="E19" s="25">
        <v>343</v>
      </c>
      <c r="F19" s="26"/>
      <c r="G19" s="26"/>
      <c r="H19" s="26"/>
      <c r="I19" s="26"/>
      <c r="J19" s="26"/>
      <c r="K19" s="26"/>
      <c r="L19" s="26"/>
      <c r="M19" s="26"/>
      <c r="N19" s="153"/>
      <c r="O19" s="155"/>
      <c r="Q19" s="197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</row>
    <row r="20" spans="1:37" ht="15" customHeight="1">
      <c r="A20" s="21"/>
      <c r="B20" s="43" t="s">
        <v>11</v>
      </c>
      <c r="C20" s="48" t="s">
        <v>45</v>
      </c>
      <c r="D20" s="31"/>
      <c r="E20" s="44"/>
      <c r="F20" s="44">
        <v>1.65</v>
      </c>
      <c r="G20" s="44">
        <v>0.35</v>
      </c>
      <c r="H20" s="34">
        <f t="shared" ref="H20:H24" si="3">SUM(F20:G20)</f>
        <v>2</v>
      </c>
      <c r="I20" s="34">
        <v>0</v>
      </c>
      <c r="J20" s="34">
        <v>0</v>
      </c>
      <c r="K20" s="34">
        <v>0</v>
      </c>
      <c r="L20" s="34">
        <v>0</v>
      </c>
      <c r="M20" s="33">
        <f t="shared" si="1"/>
        <v>0</v>
      </c>
      <c r="N20" s="156"/>
      <c r="O20" s="157"/>
      <c r="Q20" s="197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</row>
    <row r="21" spans="1:37" ht="15" customHeight="1">
      <c r="A21" s="21"/>
      <c r="B21" s="43" t="s">
        <v>11</v>
      </c>
      <c r="C21" s="35" t="s">
        <v>57</v>
      </c>
      <c r="D21" s="30"/>
      <c r="E21" s="44"/>
      <c r="F21" s="44">
        <v>1.5</v>
      </c>
      <c r="G21" s="44">
        <v>0.5</v>
      </c>
      <c r="H21" s="34">
        <f t="shared" si="3"/>
        <v>2</v>
      </c>
      <c r="I21" s="34">
        <v>0</v>
      </c>
      <c r="J21" s="34">
        <v>0</v>
      </c>
      <c r="K21" s="34">
        <v>0</v>
      </c>
      <c r="L21" s="34">
        <v>0</v>
      </c>
      <c r="M21" s="33">
        <f t="shared" si="1"/>
        <v>0</v>
      </c>
      <c r="N21" s="156"/>
      <c r="O21" s="157"/>
      <c r="Q21" s="197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</row>
    <row r="22" spans="1:37" ht="15" customHeight="1">
      <c r="A22" s="21"/>
      <c r="B22" s="78" t="s">
        <v>11</v>
      </c>
      <c r="C22" s="151" t="s">
        <v>15</v>
      </c>
      <c r="D22" s="152"/>
      <c r="E22" s="28"/>
      <c r="F22" s="28">
        <v>13.5</v>
      </c>
      <c r="G22" s="28">
        <v>2</v>
      </c>
      <c r="H22" s="27">
        <f t="shared" si="3"/>
        <v>15.5</v>
      </c>
      <c r="I22" s="27">
        <v>0</v>
      </c>
      <c r="J22" s="27">
        <v>0</v>
      </c>
      <c r="K22" s="27">
        <v>0</v>
      </c>
      <c r="L22" s="27">
        <v>1</v>
      </c>
      <c r="M22" s="33">
        <f t="shared" si="1"/>
        <v>1</v>
      </c>
      <c r="N22" s="153" t="s">
        <v>48</v>
      </c>
      <c r="O22" s="154"/>
      <c r="Q22" s="197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</row>
    <row r="23" spans="1:37" ht="15" customHeight="1">
      <c r="A23" s="21"/>
      <c r="B23" s="78" t="s">
        <v>11</v>
      </c>
      <c r="C23" s="96" t="s">
        <v>58</v>
      </c>
      <c r="D23" s="97"/>
      <c r="E23" s="44"/>
      <c r="F23" s="44">
        <v>2</v>
      </c>
      <c r="G23" s="44">
        <v>0.5</v>
      </c>
      <c r="H23" s="34">
        <f t="shared" si="3"/>
        <v>2.5</v>
      </c>
      <c r="I23" s="34">
        <v>0</v>
      </c>
      <c r="J23" s="34">
        <v>0</v>
      </c>
      <c r="K23" s="34">
        <v>0</v>
      </c>
      <c r="L23" s="34">
        <v>0</v>
      </c>
      <c r="M23" s="33">
        <f t="shared" si="1"/>
        <v>0</v>
      </c>
      <c r="N23" s="153" t="s">
        <v>48</v>
      </c>
      <c r="O23" s="154"/>
      <c r="Q23" s="197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</row>
    <row r="24" spans="1:37" ht="15" customHeight="1">
      <c r="A24" s="37"/>
      <c r="B24" s="38" t="s">
        <v>11</v>
      </c>
      <c r="C24" s="104" t="s">
        <v>12</v>
      </c>
      <c r="D24" s="46"/>
      <c r="E24" s="41"/>
      <c r="F24" s="50">
        <v>6</v>
      </c>
      <c r="G24" s="50">
        <v>1.5</v>
      </c>
      <c r="H24" s="51">
        <f t="shared" si="3"/>
        <v>7.5</v>
      </c>
      <c r="I24" s="42">
        <v>0</v>
      </c>
      <c r="J24" s="42">
        <v>0</v>
      </c>
      <c r="K24" s="42">
        <v>0</v>
      </c>
      <c r="L24" s="42">
        <v>0</v>
      </c>
      <c r="M24" s="41">
        <f>SUM(I24:L24)</f>
        <v>0</v>
      </c>
      <c r="N24" s="100"/>
      <c r="O24" s="101"/>
      <c r="Q24" s="197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</row>
    <row r="25" spans="1:37" ht="15" customHeight="1">
      <c r="A25" s="21" t="s">
        <v>21</v>
      </c>
      <c r="B25" s="47" t="s">
        <v>33</v>
      </c>
      <c r="C25" s="23"/>
      <c r="D25" s="24"/>
      <c r="E25" s="25">
        <v>30</v>
      </c>
      <c r="F25" s="26"/>
      <c r="G25" s="26"/>
      <c r="H25" s="26"/>
      <c r="I25" s="26"/>
      <c r="J25" s="26"/>
      <c r="K25" s="26"/>
      <c r="L25" s="26"/>
      <c r="M25" s="26"/>
      <c r="N25" s="153"/>
      <c r="O25" s="15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</row>
    <row r="26" spans="1:37" ht="15" customHeight="1">
      <c r="A26" s="21"/>
      <c r="B26" s="43" t="s">
        <v>11</v>
      </c>
      <c r="C26" s="35" t="s">
        <v>22</v>
      </c>
      <c r="D26" s="31"/>
      <c r="E26" s="44"/>
      <c r="F26" s="44">
        <v>0.75</v>
      </c>
      <c r="G26" s="44">
        <v>0.25</v>
      </c>
      <c r="H26" s="34">
        <f>SUM(F26:G26)</f>
        <v>1</v>
      </c>
      <c r="I26" s="34">
        <v>0</v>
      </c>
      <c r="J26" s="34">
        <v>0</v>
      </c>
      <c r="K26" s="34">
        <v>0</v>
      </c>
      <c r="L26" s="34">
        <v>0.5</v>
      </c>
      <c r="M26" s="33">
        <f t="shared" ref="M26:M27" si="4">SUM(I26:L26)</f>
        <v>0.5</v>
      </c>
      <c r="N26" s="156" t="s">
        <v>63</v>
      </c>
      <c r="O26" s="157"/>
      <c r="Q26" s="196"/>
      <c r="R26" s="195">
        <v>12</v>
      </c>
      <c r="S26" s="196" t="e">
        <f>SUM(#REF!+#REF!+#REF!+#REF!+#REF!+#REF!+#REF!+#REF!+#REF!+#REF!+#REF!+#REF!)</f>
        <v>#REF!</v>
      </c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</row>
    <row r="27" spans="1:37" ht="15" customHeight="1">
      <c r="A27" s="37"/>
      <c r="B27" s="49" t="s">
        <v>11</v>
      </c>
      <c r="C27" s="158" t="s">
        <v>12</v>
      </c>
      <c r="D27" s="159"/>
      <c r="E27" s="50"/>
      <c r="F27" s="50">
        <v>0.75</v>
      </c>
      <c r="G27" s="50">
        <v>0.5</v>
      </c>
      <c r="H27" s="34">
        <f t="shared" ref="H27" si="5">SUM(F27:G27)</f>
        <v>1.25</v>
      </c>
      <c r="I27" s="51">
        <v>0</v>
      </c>
      <c r="J27" s="51">
        <v>0</v>
      </c>
      <c r="K27" s="51">
        <v>0</v>
      </c>
      <c r="L27" s="51">
        <v>0.25</v>
      </c>
      <c r="M27" s="33">
        <f t="shared" si="4"/>
        <v>0.25</v>
      </c>
      <c r="N27" s="160" t="s">
        <v>17</v>
      </c>
      <c r="O27" s="161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</row>
    <row r="28" spans="1:37" ht="15" customHeight="1">
      <c r="A28" s="21" t="s">
        <v>35</v>
      </c>
      <c r="B28" s="47" t="s">
        <v>55</v>
      </c>
      <c r="C28" s="53"/>
      <c r="D28" s="54"/>
      <c r="E28" s="55">
        <v>103.88</v>
      </c>
      <c r="F28" s="56"/>
      <c r="G28" s="56"/>
      <c r="H28" s="57"/>
      <c r="I28" s="57"/>
      <c r="J28" s="57"/>
      <c r="K28" s="57"/>
      <c r="L28" s="57"/>
      <c r="M28" s="56"/>
      <c r="N28" s="162"/>
      <c r="O28" s="163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</row>
    <row r="29" spans="1:37" ht="15" customHeight="1">
      <c r="A29" s="21"/>
      <c r="B29" s="121" t="s">
        <v>11</v>
      </c>
      <c r="C29" s="62" t="s">
        <v>56</v>
      </c>
      <c r="D29" s="63"/>
      <c r="E29" s="122"/>
      <c r="F29" s="33">
        <v>0.5</v>
      </c>
      <c r="G29" s="33">
        <v>0</v>
      </c>
      <c r="H29" s="64">
        <f>SUM(F29:G29)</f>
        <v>0.5</v>
      </c>
      <c r="I29" s="64">
        <v>0</v>
      </c>
      <c r="J29" s="64">
        <v>0</v>
      </c>
      <c r="K29" s="64">
        <v>0</v>
      </c>
      <c r="L29" s="64">
        <v>0.25</v>
      </c>
      <c r="M29" s="33">
        <f>SUM(I29:L29)</f>
        <v>0.25</v>
      </c>
      <c r="N29" s="116" t="s">
        <v>48</v>
      </c>
      <c r="O29" s="123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</row>
    <row r="30" spans="1:37" ht="15" customHeight="1">
      <c r="A30" s="124"/>
      <c r="B30" s="125"/>
      <c r="C30" s="53"/>
      <c r="D30" s="53"/>
      <c r="E30" s="126"/>
      <c r="F30" s="127"/>
      <c r="G30" s="127"/>
      <c r="H30" s="128"/>
      <c r="I30" s="128"/>
      <c r="J30" s="128"/>
      <c r="K30" s="128"/>
      <c r="L30" s="128"/>
      <c r="M30" s="127"/>
      <c r="N30" s="129"/>
      <c r="O30" s="130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</row>
    <row r="31" spans="1:37" ht="15" customHeight="1">
      <c r="A31" s="131"/>
      <c r="B31" s="132"/>
      <c r="C31" s="23"/>
      <c r="D31" s="23"/>
      <c r="E31" s="133"/>
      <c r="F31" s="134"/>
      <c r="G31" s="134"/>
      <c r="H31" s="135"/>
      <c r="I31" s="135"/>
      <c r="J31" s="135"/>
      <c r="K31" s="135"/>
      <c r="L31" s="135"/>
      <c r="M31" s="134"/>
      <c r="N31" s="136"/>
      <c r="O31" s="137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</row>
    <row r="32" spans="1:37" ht="15" customHeight="1">
      <c r="A32" s="131"/>
      <c r="B32" s="132"/>
      <c r="C32" s="23"/>
      <c r="D32" s="23"/>
      <c r="E32" s="133"/>
      <c r="F32" s="134"/>
      <c r="G32" s="134"/>
      <c r="H32" s="135"/>
      <c r="I32" s="135"/>
      <c r="J32" s="135"/>
      <c r="K32" s="135"/>
      <c r="L32" s="135"/>
      <c r="M32" s="134"/>
      <c r="N32" s="136"/>
      <c r="O32" s="137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</row>
    <row r="33" spans="1:37" ht="15" customHeight="1">
      <c r="A33" s="131"/>
      <c r="B33" s="132"/>
      <c r="C33" s="23"/>
      <c r="D33" s="23"/>
      <c r="E33" s="133"/>
      <c r="F33" s="134"/>
      <c r="G33" s="134"/>
      <c r="H33" s="135"/>
      <c r="I33" s="135"/>
      <c r="J33" s="135"/>
      <c r="K33" s="135"/>
      <c r="L33" s="135"/>
      <c r="M33" s="134"/>
      <c r="N33" s="136"/>
      <c r="O33" s="137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  <c r="AK33" s="195"/>
    </row>
    <row r="34" spans="1:37" ht="15" customHeight="1">
      <c r="A34" s="131"/>
      <c r="B34" s="132"/>
      <c r="C34" s="23"/>
      <c r="D34" s="23"/>
      <c r="E34" s="133"/>
      <c r="F34" s="134"/>
      <c r="G34" s="134"/>
      <c r="H34" s="135"/>
      <c r="I34" s="135"/>
      <c r="J34" s="135"/>
      <c r="K34" s="135"/>
      <c r="L34" s="135"/>
      <c r="M34" s="134"/>
      <c r="N34" s="136"/>
      <c r="O34" s="137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</row>
    <row r="35" spans="1:37" ht="15" customHeight="1">
      <c r="A35" s="131"/>
      <c r="B35" s="132"/>
      <c r="C35" s="23"/>
      <c r="D35" s="23"/>
      <c r="E35" s="133"/>
      <c r="F35" s="134"/>
      <c r="G35" s="134"/>
      <c r="H35" s="135"/>
      <c r="I35" s="135"/>
      <c r="J35" s="135"/>
      <c r="K35" s="135"/>
      <c r="L35" s="135"/>
      <c r="M35" s="134"/>
      <c r="N35" s="136"/>
      <c r="O35" s="137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</row>
    <row r="36" spans="1:37" ht="15" customHeight="1">
      <c r="A36" s="131"/>
      <c r="B36" s="132"/>
      <c r="C36" s="23"/>
      <c r="D36" s="23"/>
      <c r="E36" s="133"/>
      <c r="F36" s="134"/>
      <c r="G36" s="134"/>
      <c r="H36" s="135"/>
      <c r="I36" s="135"/>
      <c r="J36" s="135"/>
      <c r="K36" s="135"/>
      <c r="L36" s="135"/>
      <c r="M36" s="134"/>
      <c r="N36" s="136"/>
      <c r="O36" s="137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</row>
    <row r="37" spans="1:37" ht="15" customHeight="1">
      <c r="A37" s="52" t="s">
        <v>37</v>
      </c>
      <c r="B37" s="114" t="s">
        <v>36</v>
      </c>
      <c r="C37" s="53"/>
      <c r="D37" s="54"/>
      <c r="E37" s="55">
        <v>98.19</v>
      </c>
      <c r="F37" s="109"/>
      <c r="G37" s="109"/>
      <c r="H37" s="109"/>
      <c r="I37" s="109"/>
      <c r="J37" s="109"/>
      <c r="K37" s="109"/>
      <c r="L37" s="109"/>
      <c r="M37" s="109"/>
      <c r="N37" s="162"/>
      <c r="O37" s="163"/>
      <c r="Q37" s="196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</row>
    <row r="38" spans="1:37" ht="15" customHeight="1">
      <c r="A38" s="21"/>
      <c r="B38" s="105" t="s">
        <v>11</v>
      </c>
      <c r="C38" s="35" t="s">
        <v>42</v>
      </c>
      <c r="D38" s="31"/>
      <c r="E38" s="58"/>
      <c r="F38" s="44">
        <v>4.7</v>
      </c>
      <c r="G38" s="44">
        <v>0.5</v>
      </c>
      <c r="H38" s="34">
        <f t="shared" si="0"/>
        <v>5.2</v>
      </c>
      <c r="I38" s="34">
        <v>0</v>
      </c>
      <c r="J38" s="34">
        <v>0</v>
      </c>
      <c r="K38" s="34">
        <v>0</v>
      </c>
      <c r="L38" s="34">
        <v>4.5</v>
      </c>
      <c r="M38" s="33">
        <f>SUM(I38:L38)</f>
        <v>4.5</v>
      </c>
      <c r="N38" s="98" t="s">
        <v>18</v>
      </c>
      <c r="O38" s="59"/>
      <c r="Q38" s="195"/>
      <c r="R38" s="195"/>
      <c r="S38" s="195"/>
      <c r="T38" s="195"/>
      <c r="U38" s="195">
        <f>SUM(E37/300)</f>
        <v>0.32729999999999998</v>
      </c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</row>
    <row r="39" spans="1:37" ht="15" customHeight="1">
      <c r="A39" s="37"/>
      <c r="B39" s="49" t="s">
        <v>11</v>
      </c>
      <c r="C39" s="60" t="s">
        <v>41</v>
      </c>
      <c r="D39" s="39"/>
      <c r="E39" s="50"/>
      <c r="F39" s="50">
        <v>8.5</v>
      </c>
      <c r="G39" s="50">
        <v>1</v>
      </c>
      <c r="H39" s="51">
        <f t="shared" si="0"/>
        <v>9.5</v>
      </c>
      <c r="I39" s="51">
        <v>0</v>
      </c>
      <c r="J39" s="51">
        <v>0</v>
      </c>
      <c r="K39" s="51">
        <v>0</v>
      </c>
      <c r="L39" s="42">
        <v>7</v>
      </c>
      <c r="M39" s="41">
        <f>SUM(I39:L39)</f>
        <v>7</v>
      </c>
      <c r="N39" s="160" t="s">
        <v>48</v>
      </c>
      <c r="O39" s="161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</row>
    <row r="40" spans="1:37" ht="15" customHeight="1">
      <c r="A40" s="21" t="s">
        <v>53</v>
      </c>
      <c r="B40" s="47" t="s">
        <v>39</v>
      </c>
      <c r="C40" s="23"/>
      <c r="D40" s="24"/>
      <c r="E40" s="25">
        <v>136</v>
      </c>
      <c r="F40" s="28"/>
      <c r="G40" s="28"/>
      <c r="H40" s="27"/>
      <c r="I40" s="27"/>
      <c r="J40" s="27"/>
      <c r="K40" s="27"/>
      <c r="L40" s="27"/>
      <c r="M40" s="28"/>
      <c r="N40" s="153"/>
      <c r="O40" s="15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</row>
    <row r="41" spans="1:37" ht="15" customHeight="1">
      <c r="A41" s="21"/>
      <c r="B41" s="61" t="s">
        <v>11</v>
      </c>
      <c r="C41" s="62" t="s">
        <v>40</v>
      </c>
      <c r="D41" s="63"/>
      <c r="E41" s="33"/>
      <c r="F41" s="33">
        <v>3</v>
      </c>
      <c r="G41" s="33">
        <v>0</v>
      </c>
      <c r="H41" s="64">
        <f t="shared" ref="H41" si="6">SUM(F41:G41)</f>
        <v>3</v>
      </c>
      <c r="I41" s="64">
        <v>0</v>
      </c>
      <c r="J41" s="64">
        <v>0</v>
      </c>
      <c r="K41" s="64">
        <v>2</v>
      </c>
      <c r="L41" s="64">
        <v>0.45</v>
      </c>
      <c r="M41" s="33">
        <f>SUM(I41:L41)</f>
        <v>2.4500000000000002</v>
      </c>
      <c r="N41" s="164" t="s">
        <v>93</v>
      </c>
      <c r="O41" s="165"/>
      <c r="Q41" s="195"/>
      <c r="R41" s="195"/>
      <c r="S41" s="195"/>
      <c r="T41" s="195"/>
      <c r="U41" s="196">
        <f>SUM(E40/100)</f>
        <v>1.36</v>
      </c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</row>
    <row r="42" spans="1:37" ht="15" customHeight="1">
      <c r="A42" s="148" t="s">
        <v>25</v>
      </c>
      <c r="B42" s="149"/>
      <c r="C42" s="149"/>
      <c r="D42" s="150"/>
      <c r="E42" s="72"/>
      <c r="F42" s="73">
        <f>SUM(F10:F41)</f>
        <v>114.7</v>
      </c>
      <c r="G42" s="73">
        <f t="shared" ref="G42:M42" si="7">SUM(G10:G41)</f>
        <v>24.95</v>
      </c>
      <c r="H42" s="73">
        <f t="shared" si="7"/>
        <v>139.65</v>
      </c>
      <c r="I42" s="73">
        <f t="shared" si="7"/>
        <v>0</v>
      </c>
      <c r="J42" s="73">
        <f t="shared" si="7"/>
        <v>0</v>
      </c>
      <c r="K42" s="73">
        <f t="shared" si="7"/>
        <v>2</v>
      </c>
      <c r="L42" s="73">
        <f t="shared" si="7"/>
        <v>17.95</v>
      </c>
      <c r="M42" s="73">
        <f t="shared" si="7"/>
        <v>19.95</v>
      </c>
      <c r="N42" s="74"/>
      <c r="O42" s="75"/>
      <c r="P42" s="8"/>
      <c r="Q42" s="196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</row>
    <row r="43" spans="1:37" ht="15" customHeight="1">
      <c r="A43" s="10"/>
      <c r="B43" s="11"/>
      <c r="C43" s="11"/>
      <c r="D43" s="9"/>
      <c r="E43" s="9"/>
      <c r="F43" s="11"/>
      <c r="G43" s="11"/>
      <c r="H43" s="11"/>
      <c r="I43" s="11"/>
      <c r="J43" s="11"/>
      <c r="K43" s="11"/>
      <c r="L43" s="11"/>
      <c r="M43" s="11"/>
      <c r="N43" s="12"/>
      <c r="O43" s="13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</row>
    <row r="44" spans="1:37" ht="15" customHeight="1">
      <c r="A44" s="10"/>
      <c r="B44" s="11"/>
      <c r="C44" s="11"/>
      <c r="D44" s="9"/>
      <c r="E44" s="9"/>
      <c r="F44" s="11"/>
      <c r="G44" s="11"/>
      <c r="H44" s="11"/>
      <c r="I44" s="11"/>
      <c r="J44" s="11"/>
      <c r="K44" s="11"/>
      <c r="L44" s="11"/>
      <c r="M44" s="147" t="s">
        <v>109</v>
      </c>
      <c r="N44" s="12"/>
      <c r="O44" s="13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</row>
    <row r="45" spans="1:37" ht="17.25" customHeight="1">
      <c r="A45" s="10"/>
      <c r="B45" s="11"/>
      <c r="C45" s="11"/>
      <c r="D45" s="9"/>
      <c r="E45" s="9"/>
      <c r="F45" s="11"/>
      <c r="G45" s="11"/>
      <c r="H45" s="19"/>
      <c r="I45" s="19"/>
      <c r="J45" s="19"/>
      <c r="K45" s="19"/>
      <c r="L45" s="19"/>
      <c r="M45" s="7" t="s">
        <v>20</v>
      </c>
      <c r="N45" s="4"/>
      <c r="O45" s="13"/>
      <c r="Q45" s="195"/>
      <c r="R45" s="195"/>
      <c r="S45" s="195"/>
      <c r="T45" s="195">
        <v>12</v>
      </c>
      <c r="U45" s="195"/>
      <c r="V45" s="196">
        <f>SUM(T45-M42)</f>
        <v>-7.9499999999999993</v>
      </c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</row>
    <row r="46" spans="1:37" ht="15" customHeight="1">
      <c r="A46" s="10"/>
      <c r="B46" s="11"/>
      <c r="C46" s="14" t="s">
        <v>20</v>
      </c>
      <c r="D46" s="11"/>
      <c r="E46" s="11"/>
      <c r="F46" s="11"/>
      <c r="G46" s="11"/>
      <c r="H46" s="19"/>
      <c r="I46" s="11"/>
      <c r="J46" s="11"/>
      <c r="K46" s="11"/>
      <c r="L46" s="139" t="s">
        <v>102</v>
      </c>
      <c r="M46" s="76" t="s">
        <v>52</v>
      </c>
      <c r="N46" s="12"/>
      <c r="O46" s="13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</row>
    <row r="47" spans="1:37" ht="15" customHeight="1">
      <c r="A47" s="11"/>
      <c r="B47" s="11"/>
      <c r="C47" s="15"/>
      <c r="D47" s="15"/>
      <c r="E47" s="15"/>
      <c r="F47" s="15"/>
      <c r="G47" s="15"/>
      <c r="H47" s="17"/>
      <c r="I47" s="17"/>
      <c r="J47" s="17"/>
      <c r="K47" s="17"/>
      <c r="L47" s="17"/>
      <c r="M47" s="76"/>
      <c r="N47" s="5"/>
      <c r="O47" s="13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</row>
    <row r="48" spans="1:37" ht="1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76"/>
      <c r="N48" s="12"/>
      <c r="O48" s="13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</row>
    <row r="49" spans="1:37" ht="15" customHeight="1">
      <c r="A49" s="11"/>
      <c r="B49" s="11"/>
      <c r="C49" s="11"/>
      <c r="D49" s="11"/>
      <c r="E49" s="11"/>
      <c r="F49" s="11"/>
      <c r="G49" s="11"/>
      <c r="H49" s="19"/>
      <c r="I49" s="19"/>
      <c r="J49" s="19"/>
      <c r="K49" s="19"/>
      <c r="L49" s="19"/>
      <c r="M49" s="76"/>
      <c r="N49" s="12"/>
      <c r="O49" s="13"/>
      <c r="Q49" s="195"/>
      <c r="R49" s="195"/>
      <c r="S49" s="195"/>
      <c r="T49" s="195">
        <v>16</v>
      </c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</row>
    <row r="50" spans="1:37" ht="1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77" t="s">
        <v>104</v>
      </c>
      <c r="N50" s="12"/>
      <c r="O50" s="13"/>
      <c r="Q50" s="195"/>
      <c r="R50" s="195"/>
      <c r="S50" s="195"/>
      <c r="T50" s="196">
        <f>SUM(T49-M42)</f>
        <v>-3.9499999999999993</v>
      </c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</row>
    <row r="51" spans="1:37" ht="15" customHeight="1">
      <c r="A51" s="11"/>
      <c r="B51" s="11"/>
      <c r="C51" s="16"/>
      <c r="D51" s="15"/>
      <c r="E51" s="15"/>
      <c r="F51" s="15"/>
      <c r="G51" s="15"/>
      <c r="H51" s="15"/>
      <c r="I51" s="15"/>
      <c r="J51" s="15"/>
      <c r="K51" s="15"/>
      <c r="L51" s="15"/>
      <c r="M51" s="7" t="s">
        <v>105</v>
      </c>
      <c r="N51" s="6"/>
      <c r="O51" s="13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</row>
    <row r="52" spans="1:37" ht="1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7" t="s">
        <v>106</v>
      </c>
      <c r="N52" s="4"/>
      <c r="O52" s="13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</row>
    <row r="53" spans="1:37" ht="1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4"/>
      <c r="O53" s="13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</row>
    <row r="54" spans="1:37" ht="1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4"/>
      <c r="O54" s="13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</row>
    <row r="55" spans="1:37" ht="1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1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</row>
    <row r="56" spans="1:37" ht="1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1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</row>
    <row r="57" spans="1:37" ht="1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1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</row>
    <row r="58" spans="1:37" ht="1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1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</row>
    <row r="59" spans="1:37" ht="1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1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</row>
    <row r="60" spans="1:37" ht="1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1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</row>
    <row r="61" spans="1:37" ht="1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1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</row>
    <row r="62" spans="1:37" ht="1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1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</row>
    <row r="63" spans="1:37" ht="1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1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</row>
    <row r="64" spans="1:37" ht="1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1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</row>
    <row r="65" spans="1:37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  <c r="AK65" s="195"/>
    </row>
    <row r="66" spans="1:37" ht="1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  <c r="AK66" s="195"/>
    </row>
    <row r="67" spans="1:37" ht="1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  <c r="AK67" s="195"/>
    </row>
    <row r="68" spans="1:37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  <c r="AK68" s="195"/>
    </row>
    <row r="69" spans="1:37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  <c r="AK69" s="195"/>
    </row>
    <row r="70" spans="1:37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</row>
    <row r="71" spans="1:37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  <c r="AK71" s="195"/>
    </row>
    <row r="72" spans="1:37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</row>
    <row r="73" spans="1:37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</row>
    <row r="74" spans="1:37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</row>
    <row r="75" spans="1:37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</row>
    <row r="76" spans="1:37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</row>
    <row r="77" spans="1:37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  <c r="AK77" s="195"/>
    </row>
    <row r="78" spans="1:37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</row>
    <row r="79" spans="1:37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  <c r="AK79" s="195"/>
    </row>
    <row r="80" spans="1:37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  <c r="AK80" s="195"/>
    </row>
    <row r="81" spans="1:37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</row>
    <row r="82" spans="1:37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</row>
    <row r="83" spans="1:37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  <c r="AK83" s="195"/>
    </row>
    <row r="84" spans="1:37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  <c r="AK84" s="195"/>
    </row>
    <row r="85" spans="1:37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</row>
    <row r="86" spans="1:37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  <c r="AK86" s="195"/>
    </row>
    <row r="87" spans="1:37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5"/>
      <c r="AK87" s="195"/>
    </row>
    <row r="88" spans="1:37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5"/>
      <c r="AK88" s="195"/>
    </row>
    <row r="89" spans="1:37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5"/>
      <c r="AK89" s="195"/>
    </row>
    <row r="90" spans="1:37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  <c r="Q90" s="195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  <c r="AH90" s="195"/>
      <c r="AI90" s="195"/>
      <c r="AJ90" s="195"/>
      <c r="AK90" s="195"/>
    </row>
    <row r="91" spans="1:37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</row>
    <row r="92" spans="1:37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5"/>
      <c r="AH92" s="195"/>
      <c r="AI92" s="195"/>
      <c r="AJ92" s="195"/>
      <c r="AK92" s="195"/>
    </row>
    <row r="93" spans="1:37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195"/>
      <c r="AK93" s="195"/>
    </row>
    <row r="94" spans="1:37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1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195"/>
      <c r="AD94" s="195"/>
      <c r="AE94" s="195"/>
      <c r="AF94" s="195"/>
      <c r="AG94" s="195"/>
      <c r="AH94" s="195"/>
      <c r="AI94" s="195"/>
      <c r="AJ94" s="195"/>
      <c r="AK94" s="195"/>
    </row>
    <row r="95" spans="1:37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1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5"/>
      <c r="AH95" s="195"/>
      <c r="AI95" s="195"/>
      <c r="AJ95" s="195"/>
      <c r="AK95" s="195"/>
    </row>
    <row r="96" spans="1:37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1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5"/>
      <c r="AH96" s="195"/>
      <c r="AI96" s="195"/>
      <c r="AJ96" s="195"/>
      <c r="AK96" s="195"/>
    </row>
    <row r="97" spans="1:37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1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5"/>
      <c r="AH97" s="195"/>
      <c r="AI97" s="195"/>
      <c r="AJ97" s="195"/>
      <c r="AK97" s="195"/>
    </row>
    <row r="98" spans="1:37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1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95"/>
      <c r="AH98" s="195"/>
      <c r="AI98" s="195"/>
      <c r="AJ98" s="195"/>
      <c r="AK98" s="195"/>
    </row>
    <row r="99" spans="1:37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1"/>
      <c r="Q99" s="195"/>
      <c r="R99" s="195"/>
      <c r="S99" s="195"/>
      <c r="T99" s="195"/>
      <c r="U99" s="195"/>
      <c r="V99" s="195"/>
      <c r="W99" s="195"/>
      <c r="X99" s="195"/>
      <c r="Y99" s="195"/>
      <c r="Z99" s="195"/>
      <c r="AA99" s="195"/>
      <c r="AB99" s="195"/>
      <c r="AC99" s="195"/>
      <c r="AD99" s="195"/>
      <c r="AE99" s="195"/>
      <c r="AF99" s="195"/>
      <c r="AG99" s="195"/>
      <c r="AH99" s="195"/>
      <c r="AI99" s="195"/>
      <c r="AJ99" s="195"/>
      <c r="AK99" s="195"/>
    </row>
    <row r="100" spans="1:37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1"/>
      <c r="Q100" s="195"/>
      <c r="R100" s="195"/>
      <c r="S100" s="195"/>
      <c r="T100" s="195"/>
      <c r="U100" s="195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5"/>
      <c r="AK100" s="195"/>
    </row>
    <row r="101" spans="1:37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1"/>
      <c r="Q101" s="195"/>
      <c r="R101" s="195"/>
      <c r="S101" s="195"/>
      <c r="T101" s="195"/>
      <c r="U101" s="195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5"/>
      <c r="AK101" s="195"/>
    </row>
    <row r="102" spans="1:37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1"/>
      <c r="Q102" s="195"/>
      <c r="R102" s="195"/>
      <c r="S102" s="195"/>
      <c r="T102" s="195"/>
      <c r="U102" s="195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/>
      <c r="AH102" s="195"/>
      <c r="AI102" s="195"/>
      <c r="AJ102" s="195"/>
      <c r="AK102" s="195"/>
    </row>
    <row r="103" spans="1:37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1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/>
      <c r="AH103" s="195"/>
      <c r="AI103" s="195"/>
      <c r="AJ103" s="195"/>
      <c r="AK103" s="195"/>
    </row>
    <row r="104" spans="1:37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1"/>
      <c r="Q104" s="195"/>
      <c r="R104" s="195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/>
      <c r="AF104" s="195"/>
      <c r="AG104" s="195"/>
      <c r="AH104" s="195"/>
      <c r="AI104" s="195"/>
      <c r="AJ104" s="195"/>
      <c r="AK104" s="195"/>
    </row>
    <row r="105" spans="1:37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1"/>
      <c r="Q105" s="195"/>
      <c r="R105" s="195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  <c r="AC105" s="195"/>
      <c r="AD105" s="195"/>
      <c r="AE105" s="195"/>
      <c r="AF105" s="195"/>
      <c r="AG105" s="195"/>
      <c r="AH105" s="195"/>
      <c r="AI105" s="195"/>
      <c r="AJ105" s="195"/>
      <c r="AK105" s="195"/>
    </row>
    <row r="106" spans="1:37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1"/>
      <c r="Q106" s="195"/>
      <c r="R106" s="195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/>
      <c r="AH106" s="195"/>
      <c r="AI106" s="195"/>
      <c r="AJ106" s="195"/>
      <c r="AK106" s="195"/>
    </row>
    <row r="107" spans="1:37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1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/>
      <c r="AH107" s="195"/>
      <c r="AI107" s="195"/>
      <c r="AJ107" s="195"/>
      <c r="AK107" s="195"/>
    </row>
    <row r="108" spans="1:37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1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5"/>
      <c r="AK108" s="195"/>
    </row>
    <row r="109" spans="1:37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Q109" s="195"/>
      <c r="R109" s="195"/>
      <c r="S109" s="195"/>
      <c r="T109" s="195"/>
      <c r="U109" s="195"/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/>
      <c r="AF109" s="195"/>
      <c r="AG109" s="195"/>
      <c r="AH109" s="195"/>
      <c r="AI109" s="195"/>
      <c r="AJ109" s="195"/>
      <c r="AK109" s="195"/>
    </row>
    <row r="110" spans="1:37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37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37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</sheetData>
  <mergeCells count="34">
    <mergeCell ref="C22:D22"/>
    <mergeCell ref="N22:O22"/>
    <mergeCell ref="N25:O25"/>
    <mergeCell ref="N26:O26"/>
    <mergeCell ref="A42:D42"/>
    <mergeCell ref="N23:O23"/>
    <mergeCell ref="N28:O28"/>
    <mergeCell ref="N37:O37"/>
    <mergeCell ref="N39:O39"/>
    <mergeCell ref="N40:O40"/>
    <mergeCell ref="N41:O41"/>
    <mergeCell ref="C27:D27"/>
    <mergeCell ref="N27:O27"/>
    <mergeCell ref="N21:O21"/>
    <mergeCell ref="N9:O9"/>
    <mergeCell ref="N10:O10"/>
    <mergeCell ref="N12:O12"/>
    <mergeCell ref="N13:O13"/>
    <mergeCell ref="N14:O14"/>
    <mergeCell ref="N15:O15"/>
    <mergeCell ref="N16:O16"/>
    <mergeCell ref="N17:O17"/>
    <mergeCell ref="N19:O19"/>
    <mergeCell ref="N20:O20"/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</mergeCells>
  <pageMargins left="1.44" right="0.15" top="0.74803149606299202" bottom="0.65748031500000004" header="0.31496062992126" footer="0.31496062992126"/>
  <pageSetup paperSize="5" scale="95" orientation="landscape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92D050"/>
  </sheetPr>
  <dimension ref="A1:AG115"/>
  <sheetViews>
    <sheetView topLeftCell="C11" workbookViewId="0">
      <selection activeCell="R11" sqref="R11:W22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23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23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23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23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23">
      <c r="A5" s="7" t="s">
        <v>29</v>
      </c>
      <c r="B5" s="7"/>
      <c r="C5" s="7"/>
      <c r="D5" s="7" t="s">
        <v>65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23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23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R7" s="18"/>
    </row>
    <row r="8" spans="1:23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</row>
    <row r="9" spans="1:23" ht="15" customHeight="1">
      <c r="A9" s="21" t="s">
        <v>10</v>
      </c>
      <c r="B9" s="22" t="s">
        <v>31</v>
      </c>
      <c r="C9" s="23"/>
      <c r="D9" s="24"/>
      <c r="E9" s="25">
        <v>1716</v>
      </c>
      <c r="F9" s="26"/>
      <c r="G9" s="26"/>
      <c r="H9" s="26"/>
      <c r="I9" s="26"/>
      <c r="J9" s="26"/>
      <c r="K9" s="26"/>
      <c r="L9" s="26"/>
      <c r="M9" s="26"/>
      <c r="N9" s="166"/>
      <c r="O9" s="167"/>
    </row>
    <row r="10" spans="1:23" ht="15" customHeight="1">
      <c r="A10" s="21"/>
      <c r="B10" s="29" t="s">
        <v>11</v>
      </c>
      <c r="C10" s="30" t="s">
        <v>90</v>
      </c>
      <c r="D10" s="31"/>
      <c r="E10" s="32"/>
      <c r="F10" s="33">
        <v>7.75</v>
      </c>
      <c r="G10" s="33">
        <v>2.25</v>
      </c>
      <c r="H10" s="34">
        <f t="shared" ref="H10:H39" si="0">SUM(F10:G10)</f>
        <v>10</v>
      </c>
      <c r="I10" s="64">
        <v>0</v>
      </c>
      <c r="J10" s="64">
        <v>0</v>
      </c>
      <c r="K10" s="64">
        <v>0</v>
      </c>
      <c r="L10" s="64">
        <v>0.25</v>
      </c>
      <c r="M10" s="33">
        <f>SUM(I10:L10)</f>
        <v>0.25</v>
      </c>
      <c r="N10" s="156" t="s">
        <v>63</v>
      </c>
      <c r="O10" s="157"/>
      <c r="R10" s="18"/>
    </row>
    <row r="11" spans="1:23" ht="15" customHeight="1">
      <c r="A11" s="21"/>
      <c r="B11" s="29" t="s">
        <v>11</v>
      </c>
      <c r="C11" s="35" t="s">
        <v>12</v>
      </c>
      <c r="D11" s="31"/>
      <c r="E11" s="32"/>
      <c r="F11" s="33">
        <v>44.85</v>
      </c>
      <c r="G11" s="33">
        <v>13</v>
      </c>
      <c r="H11" s="34">
        <f t="shared" si="0"/>
        <v>57.85</v>
      </c>
      <c r="I11" s="64">
        <v>0</v>
      </c>
      <c r="J11" s="64">
        <v>0</v>
      </c>
      <c r="K11" s="64">
        <v>0</v>
      </c>
      <c r="L11" s="64">
        <v>0</v>
      </c>
      <c r="M11" s="33">
        <f t="shared" ref="M11:M25" si="1">SUM(I11:L11)</f>
        <v>0</v>
      </c>
      <c r="N11" s="140"/>
      <c r="O11" s="141"/>
      <c r="R11" s="195"/>
      <c r="S11" s="195"/>
      <c r="T11" s="195"/>
      <c r="U11" s="195"/>
      <c r="V11" s="196">
        <f>SUM(H10:H15)</f>
        <v>81.509999999999991</v>
      </c>
      <c r="W11" s="195"/>
    </row>
    <row r="12" spans="1:23" ht="15" customHeight="1">
      <c r="A12" s="21"/>
      <c r="B12" s="29" t="s">
        <v>11</v>
      </c>
      <c r="C12" s="35" t="s">
        <v>46</v>
      </c>
      <c r="D12" s="31"/>
      <c r="E12" s="32"/>
      <c r="F12" s="33">
        <v>2</v>
      </c>
      <c r="G12" s="33">
        <v>0</v>
      </c>
      <c r="H12" s="34">
        <f t="shared" si="0"/>
        <v>2</v>
      </c>
      <c r="I12" s="64">
        <v>0</v>
      </c>
      <c r="J12" s="64">
        <v>0</v>
      </c>
      <c r="K12" s="64">
        <v>0</v>
      </c>
      <c r="L12" s="64">
        <v>0.25</v>
      </c>
      <c r="M12" s="33">
        <f t="shared" si="1"/>
        <v>0.25</v>
      </c>
      <c r="N12" s="156" t="s">
        <v>63</v>
      </c>
      <c r="O12" s="157"/>
      <c r="R12" s="195"/>
      <c r="S12" s="195"/>
      <c r="T12" s="195"/>
      <c r="U12" s="195"/>
      <c r="V12" s="195"/>
      <c r="W12" s="195"/>
    </row>
    <row r="13" spans="1:23" ht="15" customHeight="1">
      <c r="A13" s="21"/>
      <c r="B13" s="29" t="s">
        <v>11</v>
      </c>
      <c r="C13" s="48" t="s">
        <v>91</v>
      </c>
      <c r="D13" s="31"/>
      <c r="E13" s="32"/>
      <c r="F13" s="33">
        <v>0</v>
      </c>
      <c r="G13" s="33">
        <v>2.16</v>
      </c>
      <c r="H13" s="34">
        <f>SUM(F13:G13)</f>
        <v>2.16</v>
      </c>
      <c r="I13" s="64">
        <v>0</v>
      </c>
      <c r="J13" s="64">
        <v>0</v>
      </c>
      <c r="K13" s="64">
        <v>0.5</v>
      </c>
      <c r="L13" s="64">
        <v>0.25</v>
      </c>
      <c r="M13" s="33">
        <f t="shared" si="1"/>
        <v>0.75</v>
      </c>
      <c r="N13" s="140" t="s">
        <v>63</v>
      </c>
      <c r="O13" s="141"/>
      <c r="R13" s="195"/>
      <c r="S13" s="195"/>
      <c r="T13" s="195"/>
      <c r="U13" s="195"/>
      <c r="V13" s="195"/>
      <c r="W13" s="195"/>
    </row>
    <row r="14" spans="1:23" ht="15" customHeight="1">
      <c r="A14" s="21"/>
      <c r="B14" s="29" t="s">
        <v>11</v>
      </c>
      <c r="C14" s="35" t="s">
        <v>15</v>
      </c>
      <c r="D14" s="31"/>
      <c r="E14" s="32"/>
      <c r="F14" s="33">
        <v>6.5</v>
      </c>
      <c r="G14" s="33">
        <v>0.5</v>
      </c>
      <c r="H14" s="34">
        <f>SUM(F14:G14)</f>
        <v>7</v>
      </c>
      <c r="I14" s="64">
        <v>0</v>
      </c>
      <c r="J14" s="64">
        <v>0</v>
      </c>
      <c r="K14" s="64">
        <v>0.5</v>
      </c>
      <c r="L14" s="64">
        <v>1</v>
      </c>
      <c r="M14" s="33">
        <f t="shared" si="1"/>
        <v>1.5</v>
      </c>
      <c r="N14" s="156" t="s">
        <v>98</v>
      </c>
      <c r="O14" s="157"/>
      <c r="R14" s="195"/>
      <c r="S14" s="195"/>
      <c r="T14" s="195"/>
      <c r="U14" s="195"/>
      <c r="V14" s="195"/>
      <c r="W14" s="195"/>
    </row>
    <row r="15" spans="1:23" ht="15" customHeight="1">
      <c r="A15" s="37"/>
      <c r="B15" s="38" t="s">
        <v>11</v>
      </c>
      <c r="C15" s="39" t="s">
        <v>13</v>
      </c>
      <c r="D15" s="39"/>
      <c r="E15" s="40"/>
      <c r="F15" s="41">
        <v>1.75</v>
      </c>
      <c r="G15" s="41">
        <v>0.75</v>
      </c>
      <c r="H15" s="42">
        <f t="shared" si="0"/>
        <v>2.5</v>
      </c>
      <c r="I15" s="42">
        <v>0</v>
      </c>
      <c r="J15" s="42">
        <v>0</v>
      </c>
      <c r="K15" s="42">
        <v>0</v>
      </c>
      <c r="L15" s="42">
        <v>0.25</v>
      </c>
      <c r="M15" s="41">
        <f t="shared" si="1"/>
        <v>0.25</v>
      </c>
      <c r="N15" s="168" t="s">
        <v>17</v>
      </c>
      <c r="O15" s="169"/>
      <c r="R15" s="196"/>
      <c r="S15" s="195"/>
      <c r="T15" s="195"/>
      <c r="U15" s="195"/>
      <c r="V15" s="195"/>
      <c r="W15" s="195"/>
    </row>
    <row r="16" spans="1:23" ht="15" customHeight="1">
      <c r="A16" s="21" t="s">
        <v>14</v>
      </c>
      <c r="B16" s="22" t="s">
        <v>32</v>
      </c>
      <c r="C16" s="23"/>
      <c r="D16" s="24"/>
      <c r="E16" s="25">
        <v>72.260000000000005</v>
      </c>
      <c r="F16" s="26"/>
      <c r="G16" s="26"/>
      <c r="H16" s="26"/>
      <c r="I16" s="26"/>
      <c r="J16" s="26"/>
      <c r="K16" s="26"/>
      <c r="L16" s="26"/>
      <c r="M16" s="26"/>
      <c r="N16" s="170"/>
      <c r="O16" s="171"/>
      <c r="R16" s="195"/>
      <c r="S16" s="195"/>
      <c r="T16" s="196">
        <f>SUM(H17:H20)</f>
        <v>8</v>
      </c>
      <c r="U16" s="195"/>
      <c r="V16" s="195"/>
      <c r="W16" s="195"/>
    </row>
    <row r="17" spans="1:33" ht="15" customHeight="1">
      <c r="A17" s="21"/>
      <c r="B17" s="43" t="s">
        <v>11</v>
      </c>
      <c r="C17" s="82" t="s">
        <v>62</v>
      </c>
      <c r="D17" s="31"/>
      <c r="E17" s="44"/>
      <c r="F17" s="44">
        <v>0.75</v>
      </c>
      <c r="G17" s="44">
        <v>0.25</v>
      </c>
      <c r="H17" s="34">
        <f t="shared" ref="H17:H20" si="2">SUM(F17:G17)</f>
        <v>1</v>
      </c>
      <c r="I17" s="34">
        <v>0</v>
      </c>
      <c r="J17" s="34">
        <v>0</v>
      </c>
      <c r="K17" s="34">
        <v>0</v>
      </c>
      <c r="L17" s="34">
        <v>0</v>
      </c>
      <c r="M17" s="33">
        <f t="shared" si="1"/>
        <v>0</v>
      </c>
      <c r="N17" s="156"/>
      <c r="O17" s="157"/>
      <c r="R17" s="196"/>
      <c r="S17" s="195"/>
      <c r="T17" s="195"/>
      <c r="U17" s="195"/>
      <c r="V17" s="195"/>
      <c r="W17" s="195"/>
    </row>
    <row r="18" spans="1:33" ht="15" customHeight="1">
      <c r="A18" s="21"/>
      <c r="B18" s="43" t="s">
        <v>11</v>
      </c>
      <c r="C18" s="141" t="s">
        <v>15</v>
      </c>
      <c r="D18" s="31"/>
      <c r="E18" s="44"/>
      <c r="F18" s="44">
        <v>2.5</v>
      </c>
      <c r="G18" s="44">
        <v>0.75</v>
      </c>
      <c r="H18" s="34">
        <f t="shared" si="2"/>
        <v>3.25</v>
      </c>
      <c r="I18" s="34">
        <v>0</v>
      </c>
      <c r="J18" s="34">
        <v>0</v>
      </c>
      <c r="K18" s="34">
        <v>0</v>
      </c>
      <c r="L18" s="34">
        <v>0.83</v>
      </c>
      <c r="M18" s="33">
        <f t="shared" si="1"/>
        <v>0.83</v>
      </c>
      <c r="N18" s="156" t="s">
        <v>48</v>
      </c>
      <c r="O18" s="157"/>
      <c r="R18" s="195"/>
      <c r="S18" s="195"/>
      <c r="T18" s="195"/>
      <c r="U18" s="195"/>
      <c r="V18" s="195"/>
      <c r="W18" s="195"/>
    </row>
    <row r="19" spans="1:33" ht="15" customHeight="1">
      <c r="A19" s="21"/>
      <c r="B19" s="43" t="s">
        <v>11</v>
      </c>
      <c r="C19" s="141" t="s">
        <v>27</v>
      </c>
      <c r="D19" s="31"/>
      <c r="E19" s="44"/>
      <c r="F19" s="44">
        <v>0.75</v>
      </c>
      <c r="G19" s="44">
        <v>0.5</v>
      </c>
      <c r="H19" s="34">
        <f t="shared" si="2"/>
        <v>1.25</v>
      </c>
      <c r="I19" s="34">
        <v>0</v>
      </c>
      <c r="J19" s="34">
        <v>0</v>
      </c>
      <c r="K19" s="34">
        <v>0</v>
      </c>
      <c r="L19" s="34">
        <v>0.5</v>
      </c>
      <c r="M19" s="33">
        <f t="shared" si="1"/>
        <v>0.5</v>
      </c>
      <c r="N19" s="156" t="s">
        <v>17</v>
      </c>
      <c r="O19" s="157"/>
      <c r="R19" s="195"/>
      <c r="S19" s="196" t="e">
        <f>SUM(H10+#REF!+#REF!+#REF!+#REF!+#REF!+#REF!+#REF!+#REF!+#REF!+#REF!+#REF!)</f>
        <v>#REF!</v>
      </c>
      <c r="T19" s="195"/>
      <c r="U19" s="195"/>
      <c r="V19" s="195"/>
      <c r="W19" s="195"/>
    </row>
    <row r="20" spans="1:33" ht="15" customHeight="1">
      <c r="A20" s="37"/>
      <c r="B20" s="38" t="s">
        <v>11</v>
      </c>
      <c r="C20" s="143" t="s">
        <v>23</v>
      </c>
      <c r="D20" s="46"/>
      <c r="E20" s="41"/>
      <c r="F20" s="41">
        <v>2</v>
      </c>
      <c r="G20" s="41">
        <v>0.5</v>
      </c>
      <c r="H20" s="42">
        <f t="shared" si="2"/>
        <v>2.5</v>
      </c>
      <c r="I20" s="42">
        <v>0</v>
      </c>
      <c r="J20" s="42">
        <v>0</v>
      </c>
      <c r="K20" s="42">
        <v>0</v>
      </c>
      <c r="L20" s="42">
        <v>0.25</v>
      </c>
      <c r="M20" s="41">
        <f t="shared" si="1"/>
        <v>0.25</v>
      </c>
      <c r="N20" s="142" t="s">
        <v>18</v>
      </c>
      <c r="O20" s="143"/>
      <c r="Q20" s="20"/>
      <c r="R20" s="195"/>
      <c r="S20" s="195"/>
      <c r="T20" s="195"/>
      <c r="U20" s="195"/>
      <c r="V20" s="195"/>
      <c r="W20" s="195"/>
    </row>
    <row r="21" spans="1:33" ht="15" customHeight="1">
      <c r="A21" s="21" t="s">
        <v>16</v>
      </c>
      <c r="B21" s="47" t="s">
        <v>38</v>
      </c>
      <c r="C21" s="23"/>
      <c r="D21" s="24"/>
      <c r="E21" s="25">
        <v>340</v>
      </c>
      <c r="F21" s="26"/>
      <c r="G21" s="26"/>
      <c r="H21" s="26"/>
      <c r="I21" s="26"/>
      <c r="J21" s="26"/>
      <c r="K21" s="26"/>
      <c r="L21" s="26"/>
      <c r="M21" s="26"/>
      <c r="N21" s="153"/>
      <c r="O21" s="155"/>
      <c r="Q21" s="20"/>
      <c r="R21" s="195"/>
      <c r="S21" s="195"/>
      <c r="T21" s="195"/>
      <c r="U21" s="195"/>
      <c r="V21" s="195"/>
      <c r="W21" s="195"/>
    </row>
    <row r="22" spans="1:33" ht="15" customHeight="1">
      <c r="A22" s="21"/>
      <c r="B22" s="43" t="s">
        <v>11</v>
      </c>
      <c r="C22" s="48" t="s">
        <v>45</v>
      </c>
      <c r="D22" s="31"/>
      <c r="E22" s="44"/>
      <c r="F22" s="44">
        <v>2</v>
      </c>
      <c r="G22" s="44">
        <v>0</v>
      </c>
      <c r="H22" s="34">
        <f t="shared" ref="H22:H26" si="3">SUM(F22:G22)</f>
        <v>2</v>
      </c>
      <c r="I22" s="34">
        <v>0</v>
      </c>
      <c r="J22" s="34">
        <v>0</v>
      </c>
      <c r="K22" s="34">
        <v>0</v>
      </c>
      <c r="L22" s="34">
        <v>0.25</v>
      </c>
      <c r="M22" s="33">
        <f t="shared" si="1"/>
        <v>0.25</v>
      </c>
      <c r="N22" s="156" t="s">
        <v>17</v>
      </c>
      <c r="O22" s="157"/>
      <c r="Q22" s="20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</row>
    <row r="23" spans="1:33" ht="15" customHeight="1">
      <c r="A23" s="21"/>
      <c r="B23" s="43" t="s">
        <v>11</v>
      </c>
      <c r="C23" s="35" t="s">
        <v>57</v>
      </c>
      <c r="D23" s="30"/>
      <c r="E23" s="44"/>
      <c r="F23" s="44">
        <v>2</v>
      </c>
      <c r="G23" s="44">
        <v>0</v>
      </c>
      <c r="H23" s="34">
        <f t="shared" si="3"/>
        <v>2</v>
      </c>
      <c r="I23" s="34">
        <v>0</v>
      </c>
      <c r="J23" s="34">
        <v>0</v>
      </c>
      <c r="K23" s="34">
        <v>0</v>
      </c>
      <c r="L23" s="34">
        <v>0</v>
      </c>
      <c r="M23" s="33">
        <f t="shared" si="1"/>
        <v>0</v>
      </c>
      <c r="N23" s="156"/>
      <c r="O23" s="157"/>
      <c r="Q23" s="20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</row>
    <row r="24" spans="1:33" ht="15" customHeight="1">
      <c r="A24" s="21"/>
      <c r="B24" s="78" t="s">
        <v>11</v>
      </c>
      <c r="C24" s="151" t="s">
        <v>15</v>
      </c>
      <c r="D24" s="152"/>
      <c r="E24" s="28"/>
      <c r="F24" s="28">
        <v>14.25</v>
      </c>
      <c r="G24" s="28">
        <v>2.25</v>
      </c>
      <c r="H24" s="27">
        <f t="shared" si="3"/>
        <v>16.5</v>
      </c>
      <c r="I24" s="27">
        <v>0</v>
      </c>
      <c r="J24" s="27">
        <v>0</v>
      </c>
      <c r="K24" s="27">
        <v>0.25</v>
      </c>
      <c r="L24" s="27">
        <v>0.5</v>
      </c>
      <c r="M24" s="33">
        <f t="shared" si="1"/>
        <v>0.75</v>
      </c>
      <c r="N24" s="153" t="s">
        <v>48</v>
      </c>
      <c r="O24" s="154"/>
      <c r="Q24" s="20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</row>
    <row r="25" spans="1:33" ht="15" customHeight="1">
      <c r="A25" s="21"/>
      <c r="B25" s="78" t="s">
        <v>11</v>
      </c>
      <c r="C25" s="96" t="s">
        <v>58</v>
      </c>
      <c r="D25" s="97"/>
      <c r="E25" s="44"/>
      <c r="F25" s="44">
        <v>1.5</v>
      </c>
      <c r="G25" s="44">
        <v>0.5</v>
      </c>
      <c r="H25" s="34">
        <f t="shared" si="3"/>
        <v>2</v>
      </c>
      <c r="I25" s="34">
        <v>0</v>
      </c>
      <c r="J25" s="34">
        <v>0</v>
      </c>
      <c r="K25" s="34">
        <v>0</v>
      </c>
      <c r="L25" s="34">
        <v>0</v>
      </c>
      <c r="M25" s="33">
        <f t="shared" si="1"/>
        <v>0</v>
      </c>
      <c r="N25" s="140"/>
      <c r="O25" s="141"/>
      <c r="Q25" s="20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</row>
    <row r="26" spans="1:33" ht="15" customHeight="1">
      <c r="A26" s="37"/>
      <c r="B26" s="38" t="s">
        <v>11</v>
      </c>
      <c r="C26" s="104" t="s">
        <v>12</v>
      </c>
      <c r="D26" s="46"/>
      <c r="E26" s="41"/>
      <c r="F26" s="50">
        <v>6</v>
      </c>
      <c r="G26" s="50">
        <v>1.5</v>
      </c>
      <c r="H26" s="51">
        <f t="shared" si="3"/>
        <v>7.5</v>
      </c>
      <c r="I26" s="42">
        <v>0</v>
      </c>
      <c r="J26" s="42">
        <v>0</v>
      </c>
      <c r="K26" s="42">
        <v>0</v>
      </c>
      <c r="L26" s="42">
        <v>0</v>
      </c>
      <c r="M26" s="41">
        <f>SUM(I26:L26)</f>
        <v>0</v>
      </c>
      <c r="N26" s="142"/>
      <c r="O26" s="143"/>
      <c r="Q26" s="20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</row>
    <row r="27" spans="1:33" ht="15" customHeight="1">
      <c r="A27" s="21" t="s">
        <v>21</v>
      </c>
      <c r="B27" s="47" t="s">
        <v>33</v>
      </c>
      <c r="C27" s="23"/>
      <c r="D27" s="24"/>
      <c r="E27" s="25">
        <v>24</v>
      </c>
      <c r="F27" s="26"/>
      <c r="G27" s="26"/>
      <c r="H27" s="26"/>
      <c r="I27" s="26"/>
      <c r="J27" s="26"/>
      <c r="K27" s="26"/>
      <c r="L27" s="26"/>
      <c r="M27" s="26"/>
      <c r="N27" s="153"/>
      <c r="O27" s="15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</row>
    <row r="28" spans="1:33" ht="15" customHeight="1">
      <c r="A28" s="21"/>
      <c r="B28" s="43" t="s">
        <v>11</v>
      </c>
      <c r="C28" s="35" t="s">
        <v>22</v>
      </c>
      <c r="D28" s="31"/>
      <c r="E28" s="44"/>
      <c r="F28" s="44">
        <v>0.5</v>
      </c>
      <c r="G28" s="44">
        <v>0</v>
      </c>
      <c r="H28" s="34">
        <f>SUM(F28:G28)</f>
        <v>0.5</v>
      </c>
      <c r="I28" s="34">
        <v>0</v>
      </c>
      <c r="J28" s="34">
        <v>0</v>
      </c>
      <c r="K28" s="34">
        <v>0</v>
      </c>
      <c r="L28" s="34">
        <v>0.5</v>
      </c>
      <c r="M28" s="33">
        <f t="shared" ref="M28:M31" si="4">SUM(I28:L28)</f>
        <v>0.5</v>
      </c>
      <c r="N28" s="156" t="s">
        <v>63</v>
      </c>
      <c r="O28" s="157"/>
      <c r="Q28" s="18"/>
      <c r="R28" s="195">
        <v>12</v>
      </c>
      <c r="S28" s="196" t="e">
        <f>SUM(#REF!+#REF!+#REF!+#REF!+#REF!+#REF!+#REF!+#REF!+#REF!+#REF!+#REF!+#REF!)</f>
        <v>#REF!</v>
      </c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</row>
    <row r="29" spans="1:33" ht="15" customHeight="1">
      <c r="A29" s="21"/>
      <c r="B29" s="43" t="s">
        <v>11</v>
      </c>
      <c r="C29" s="35" t="s">
        <v>92</v>
      </c>
      <c r="D29" s="30"/>
      <c r="E29" s="44"/>
      <c r="F29" s="44">
        <v>0</v>
      </c>
      <c r="G29" s="44">
        <v>0</v>
      </c>
      <c r="H29" s="34">
        <f t="shared" ref="H29:H31" si="5">SUM(F29:G29)</f>
        <v>0</v>
      </c>
      <c r="I29" s="34">
        <v>0</v>
      </c>
      <c r="J29" s="34">
        <v>0</v>
      </c>
      <c r="K29" s="34">
        <v>0</v>
      </c>
      <c r="L29" s="34">
        <v>0</v>
      </c>
      <c r="M29" s="33">
        <f t="shared" si="4"/>
        <v>0</v>
      </c>
      <c r="N29" s="156"/>
      <c r="O29" s="157"/>
      <c r="Q29" s="18"/>
      <c r="R29" s="195"/>
      <c r="S29" s="196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</row>
    <row r="30" spans="1:33" ht="15" customHeight="1">
      <c r="A30" s="21"/>
      <c r="B30" s="43" t="s">
        <v>11</v>
      </c>
      <c r="C30" s="48" t="s">
        <v>45</v>
      </c>
      <c r="D30" s="30"/>
      <c r="E30" s="44"/>
      <c r="F30" s="44">
        <v>0</v>
      </c>
      <c r="G30" s="44">
        <v>0</v>
      </c>
      <c r="H30" s="34">
        <f t="shared" si="5"/>
        <v>0</v>
      </c>
      <c r="I30" s="34">
        <v>0</v>
      </c>
      <c r="J30" s="34">
        <v>0</v>
      </c>
      <c r="K30" s="34">
        <v>0</v>
      </c>
      <c r="L30" s="34">
        <v>0</v>
      </c>
      <c r="M30" s="33">
        <f t="shared" si="4"/>
        <v>0</v>
      </c>
      <c r="N30" s="140"/>
      <c r="O30" s="141"/>
      <c r="Q30" s="18"/>
      <c r="R30" s="195"/>
      <c r="S30" s="196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</row>
    <row r="31" spans="1:33" ht="15" customHeight="1">
      <c r="A31" s="37"/>
      <c r="B31" s="49" t="s">
        <v>11</v>
      </c>
      <c r="C31" s="158" t="s">
        <v>12</v>
      </c>
      <c r="D31" s="159"/>
      <c r="E31" s="50"/>
      <c r="F31" s="50">
        <v>1.25</v>
      </c>
      <c r="G31" s="50">
        <v>0.75</v>
      </c>
      <c r="H31" s="34">
        <f t="shared" si="5"/>
        <v>2</v>
      </c>
      <c r="I31" s="51">
        <v>0</v>
      </c>
      <c r="J31" s="51">
        <v>0</v>
      </c>
      <c r="K31" s="51">
        <v>0</v>
      </c>
      <c r="L31" s="51">
        <v>0.25</v>
      </c>
      <c r="M31" s="33">
        <f t="shared" si="4"/>
        <v>0.25</v>
      </c>
      <c r="N31" s="160" t="s">
        <v>17</v>
      </c>
      <c r="O31" s="161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</row>
    <row r="32" spans="1:33" ht="15" customHeight="1">
      <c r="A32" s="21" t="s">
        <v>35</v>
      </c>
      <c r="B32" s="47" t="s">
        <v>55</v>
      </c>
      <c r="C32" s="53"/>
      <c r="D32" s="54"/>
      <c r="E32" s="55">
        <v>245.88</v>
      </c>
      <c r="F32" s="56"/>
      <c r="G32" s="56"/>
      <c r="H32" s="57"/>
      <c r="I32" s="57"/>
      <c r="J32" s="57"/>
      <c r="K32" s="57"/>
      <c r="L32" s="57"/>
      <c r="M32" s="56"/>
      <c r="N32" s="162"/>
      <c r="O32" s="163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</row>
    <row r="33" spans="1:33" ht="15" customHeight="1">
      <c r="A33" s="21"/>
      <c r="B33" s="121" t="s">
        <v>11</v>
      </c>
      <c r="C33" s="62" t="s">
        <v>56</v>
      </c>
      <c r="D33" s="63"/>
      <c r="E33" s="122"/>
      <c r="F33" s="33">
        <v>1</v>
      </c>
      <c r="G33" s="33">
        <v>0</v>
      </c>
      <c r="H33" s="64">
        <f>SUM(F33:G33)</f>
        <v>1</v>
      </c>
      <c r="I33" s="64">
        <v>0</v>
      </c>
      <c r="J33" s="64">
        <v>0</v>
      </c>
      <c r="K33" s="64">
        <v>0</v>
      </c>
      <c r="L33" s="64">
        <v>0.5</v>
      </c>
      <c r="M33" s="33">
        <f>SUM(I33:L33)</f>
        <v>0.5</v>
      </c>
      <c r="N33" s="144" t="s">
        <v>48</v>
      </c>
      <c r="O33" s="123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</row>
    <row r="34" spans="1:33" ht="15" customHeight="1">
      <c r="A34" s="124"/>
      <c r="B34" s="125"/>
      <c r="C34" s="53"/>
      <c r="D34" s="53"/>
      <c r="E34" s="126"/>
      <c r="F34" s="127"/>
      <c r="G34" s="127"/>
      <c r="H34" s="128"/>
      <c r="I34" s="128"/>
      <c r="J34" s="128"/>
      <c r="K34" s="128"/>
      <c r="L34" s="128"/>
      <c r="M34" s="127"/>
      <c r="N34" s="129"/>
      <c r="O34" s="130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</row>
    <row r="35" spans="1:33" ht="15" customHeight="1">
      <c r="A35" s="131"/>
      <c r="B35" s="132"/>
      <c r="C35" s="23"/>
      <c r="D35" s="23"/>
      <c r="E35" s="133"/>
      <c r="F35" s="134"/>
      <c r="G35" s="134"/>
      <c r="H35" s="135"/>
      <c r="I35" s="135"/>
      <c r="J35" s="135"/>
      <c r="K35" s="135"/>
      <c r="L35" s="135"/>
      <c r="M35" s="134"/>
      <c r="N35" s="136"/>
      <c r="O35" s="137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</row>
    <row r="36" spans="1:33" ht="15" customHeight="1">
      <c r="A36" s="131"/>
      <c r="B36" s="132"/>
      <c r="C36" s="23"/>
      <c r="D36" s="23"/>
      <c r="E36" s="133"/>
      <c r="F36" s="134"/>
      <c r="G36" s="134"/>
      <c r="H36" s="135"/>
      <c r="I36" s="135"/>
      <c r="J36" s="135"/>
      <c r="K36" s="135"/>
      <c r="L36" s="135"/>
      <c r="M36" s="134"/>
      <c r="N36" s="136"/>
      <c r="O36" s="137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</row>
    <row r="37" spans="1:33" ht="15" customHeight="1">
      <c r="A37" s="52" t="s">
        <v>37</v>
      </c>
      <c r="B37" s="114" t="s">
        <v>36</v>
      </c>
      <c r="C37" s="53"/>
      <c r="D37" s="54"/>
      <c r="E37" s="55">
        <v>100.19</v>
      </c>
      <c r="F37" s="109"/>
      <c r="G37" s="109"/>
      <c r="H37" s="109"/>
      <c r="I37" s="109"/>
      <c r="J37" s="109"/>
      <c r="K37" s="109"/>
      <c r="L37" s="109"/>
      <c r="M37" s="109"/>
      <c r="N37" s="162"/>
      <c r="O37" s="163"/>
      <c r="Q37" s="18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</row>
    <row r="38" spans="1:33" ht="15" customHeight="1">
      <c r="A38" s="21"/>
      <c r="B38" s="105" t="s">
        <v>11</v>
      </c>
      <c r="C38" s="35" t="s">
        <v>42</v>
      </c>
      <c r="D38" s="31"/>
      <c r="E38" s="58"/>
      <c r="F38" s="44">
        <v>5</v>
      </c>
      <c r="G38" s="44">
        <v>1</v>
      </c>
      <c r="H38" s="34">
        <f t="shared" si="0"/>
        <v>6</v>
      </c>
      <c r="I38" s="34">
        <v>0</v>
      </c>
      <c r="J38" s="34">
        <v>0</v>
      </c>
      <c r="K38" s="34">
        <v>0</v>
      </c>
      <c r="L38" s="34">
        <v>5</v>
      </c>
      <c r="M38" s="33">
        <f t="shared" ref="M38:M39" si="6">SUM(I38:L38)</f>
        <v>5</v>
      </c>
      <c r="N38" s="140" t="s">
        <v>18</v>
      </c>
      <c r="O38" s="59"/>
      <c r="R38" s="195"/>
      <c r="S38" s="195"/>
      <c r="T38" s="195"/>
      <c r="U38" s="195">
        <f>SUM(E37/300)</f>
        <v>0.33396666666666663</v>
      </c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</row>
    <row r="39" spans="1:33" ht="15" customHeight="1">
      <c r="A39" s="37"/>
      <c r="B39" s="49" t="s">
        <v>11</v>
      </c>
      <c r="C39" s="60" t="s">
        <v>41</v>
      </c>
      <c r="D39" s="39"/>
      <c r="E39" s="50"/>
      <c r="F39" s="50">
        <v>7.5</v>
      </c>
      <c r="G39" s="50">
        <v>1.5</v>
      </c>
      <c r="H39" s="51">
        <f t="shared" si="0"/>
        <v>9</v>
      </c>
      <c r="I39" s="51">
        <v>0</v>
      </c>
      <c r="J39" s="51">
        <v>0</v>
      </c>
      <c r="K39" s="51">
        <v>0</v>
      </c>
      <c r="L39" s="42">
        <v>7</v>
      </c>
      <c r="M39" s="41">
        <f t="shared" si="6"/>
        <v>7</v>
      </c>
      <c r="N39" s="160" t="s">
        <v>48</v>
      </c>
      <c r="O39" s="161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</row>
    <row r="40" spans="1:33" ht="15" customHeight="1">
      <c r="A40" s="21" t="s">
        <v>53</v>
      </c>
      <c r="B40" s="47" t="s">
        <v>39</v>
      </c>
      <c r="C40" s="23"/>
      <c r="D40" s="24"/>
      <c r="E40" s="25">
        <v>214.46</v>
      </c>
      <c r="F40" s="28"/>
      <c r="G40" s="28"/>
      <c r="H40" s="27"/>
      <c r="I40" s="27"/>
      <c r="J40" s="27"/>
      <c r="K40" s="27"/>
      <c r="L40" s="27"/>
      <c r="M40" s="28"/>
      <c r="N40" s="153"/>
      <c r="O40" s="15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</row>
    <row r="41" spans="1:33" ht="15" customHeight="1">
      <c r="A41" s="21"/>
      <c r="B41" s="61" t="s">
        <v>11</v>
      </c>
      <c r="C41" s="62" t="s">
        <v>40</v>
      </c>
      <c r="D41" s="63"/>
      <c r="E41" s="33"/>
      <c r="F41" s="33">
        <v>4.8499999999999996</v>
      </c>
      <c r="G41" s="33">
        <v>0</v>
      </c>
      <c r="H41" s="64">
        <f t="shared" ref="H41" si="7">SUM(F41:G41)</f>
        <v>4.8499999999999996</v>
      </c>
      <c r="I41" s="64">
        <v>0</v>
      </c>
      <c r="J41" s="64">
        <v>0</v>
      </c>
      <c r="K41" s="64">
        <v>1</v>
      </c>
      <c r="L41" s="64">
        <v>2.85</v>
      </c>
      <c r="M41" s="33">
        <f>SUM(I41:L41)</f>
        <v>3.85</v>
      </c>
      <c r="N41" s="164" t="s">
        <v>93</v>
      </c>
      <c r="O41" s="165"/>
      <c r="R41" s="195"/>
      <c r="S41" s="195"/>
      <c r="T41" s="195"/>
      <c r="U41" s="196">
        <f>SUM(E40/100)</f>
        <v>2.1446000000000001</v>
      </c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</row>
    <row r="42" spans="1:33" ht="15" customHeight="1">
      <c r="A42" s="148" t="s">
        <v>25</v>
      </c>
      <c r="B42" s="149"/>
      <c r="C42" s="149"/>
      <c r="D42" s="150"/>
      <c r="E42" s="72"/>
      <c r="F42" s="73">
        <f>SUM(F10:F41)</f>
        <v>114.69999999999999</v>
      </c>
      <c r="G42" s="73">
        <f t="shared" ref="G42:M42" si="8">SUM(G10:G41)</f>
        <v>28.16</v>
      </c>
      <c r="H42" s="73">
        <f t="shared" si="8"/>
        <v>142.85999999999999</v>
      </c>
      <c r="I42" s="73">
        <f t="shared" si="8"/>
        <v>0</v>
      </c>
      <c r="J42" s="73">
        <f t="shared" si="8"/>
        <v>0</v>
      </c>
      <c r="K42" s="73">
        <f t="shared" si="8"/>
        <v>2.25</v>
      </c>
      <c r="L42" s="73">
        <f t="shared" si="8"/>
        <v>20.43</v>
      </c>
      <c r="M42" s="73">
        <f t="shared" si="8"/>
        <v>22.68</v>
      </c>
      <c r="N42" s="74"/>
      <c r="O42" s="75"/>
      <c r="P42" s="8"/>
      <c r="Q42" s="18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</row>
    <row r="43" spans="1:33" ht="15" customHeight="1">
      <c r="A43" s="10"/>
      <c r="B43" s="11"/>
      <c r="C43" s="11"/>
      <c r="D43" s="9"/>
      <c r="E43" s="9"/>
      <c r="F43" s="11"/>
      <c r="G43" s="11"/>
      <c r="H43" s="11"/>
      <c r="I43" s="11"/>
      <c r="J43" s="11"/>
      <c r="K43" s="11"/>
      <c r="L43" s="11"/>
      <c r="M43" s="11"/>
      <c r="N43" s="12"/>
      <c r="O43" s="13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</row>
    <row r="44" spans="1:33" ht="15" customHeight="1">
      <c r="A44" s="10"/>
      <c r="B44" s="11"/>
      <c r="C44" s="11"/>
      <c r="D44" s="9"/>
      <c r="E44" s="9"/>
      <c r="F44" s="11"/>
      <c r="G44" s="11"/>
      <c r="H44" s="11"/>
      <c r="I44" s="11"/>
      <c r="J44" s="11"/>
      <c r="K44" s="11"/>
      <c r="L44" s="11"/>
      <c r="M44" s="147" t="s">
        <v>109</v>
      </c>
      <c r="N44" s="12"/>
      <c r="O44" s="13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</row>
    <row r="45" spans="1:33" ht="17.25" customHeight="1">
      <c r="A45" s="10"/>
      <c r="B45" s="11"/>
      <c r="C45" s="11"/>
      <c r="D45" s="9"/>
      <c r="E45" s="9"/>
      <c r="F45" s="11"/>
      <c r="G45" s="11"/>
      <c r="H45" s="19"/>
      <c r="I45" s="19"/>
      <c r="J45" s="19"/>
      <c r="K45" s="19"/>
      <c r="L45" s="19"/>
      <c r="M45" s="7" t="s">
        <v>20</v>
      </c>
      <c r="N45" s="4"/>
      <c r="O45" s="13"/>
      <c r="R45" s="195"/>
      <c r="S45" s="195"/>
      <c r="T45" s="195">
        <v>12</v>
      </c>
      <c r="U45" s="195"/>
      <c r="V45" s="196">
        <f>SUM(T45-M42)</f>
        <v>-10.68</v>
      </c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</row>
    <row r="46" spans="1:33" ht="15" customHeight="1">
      <c r="A46" s="10"/>
      <c r="B46" s="11"/>
      <c r="C46" s="14" t="s">
        <v>20</v>
      </c>
      <c r="D46" s="11"/>
      <c r="E46" s="11"/>
      <c r="F46" s="11"/>
      <c r="G46" s="11"/>
      <c r="H46" s="19"/>
      <c r="I46" s="11"/>
      <c r="J46" s="11"/>
      <c r="K46" s="11"/>
      <c r="L46" s="145" t="s">
        <v>102</v>
      </c>
      <c r="M46" s="76" t="s">
        <v>52</v>
      </c>
      <c r="N46" s="12"/>
      <c r="O46" s="13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</row>
    <row r="47" spans="1:33" ht="15" customHeight="1">
      <c r="A47" s="11"/>
      <c r="B47" s="11"/>
      <c r="C47" s="15"/>
      <c r="D47" s="15"/>
      <c r="E47" s="15"/>
      <c r="F47" s="15"/>
      <c r="G47" s="15"/>
      <c r="H47" s="17"/>
      <c r="I47" s="17"/>
      <c r="J47" s="17"/>
      <c r="K47" s="17"/>
      <c r="L47" s="17"/>
      <c r="M47" s="76"/>
      <c r="N47" s="5"/>
      <c r="O47" s="13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</row>
    <row r="48" spans="1:33" ht="1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76"/>
      <c r="N48" s="12"/>
      <c r="O48" s="13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</row>
    <row r="49" spans="1:33" ht="15" customHeight="1">
      <c r="A49" s="11"/>
      <c r="B49" s="11"/>
      <c r="C49" s="11"/>
      <c r="D49" s="11"/>
      <c r="E49" s="11"/>
      <c r="F49" s="11"/>
      <c r="G49" s="11"/>
      <c r="H49" s="19"/>
      <c r="I49" s="19"/>
      <c r="J49" s="19"/>
      <c r="K49" s="19"/>
      <c r="L49" s="19"/>
      <c r="M49" s="76"/>
      <c r="N49" s="12"/>
      <c r="O49" s="13"/>
      <c r="R49" s="195"/>
      <c r="S49" s="195"/>
      <c r="T49" s="195">
        <v>16</v>
      </c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</row>
    <row r="50" spans="1:33" ht="1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77" t="s">
        <v>104</v>
      </c>
      <c r="N50" s="12"/>
      <c r="O50" s="13"/>
      <c r="R50" s="195"/>
      <c r="S50" s="195"/>
      <c r="T50" s="196">
        <f>SUM(T49-M42)</f>
        <v>-6.68</v>
      </c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</row>
    <row r="51" spans="1:33" ht="15" customHeight="1">
      <c r="A51" s="11"/>
      <c r="B51" s="11"/>
      <c r="C51" s="16"/>
      <c r="D51" s="15"/>
      <c r="E51" s="15"/>
      <c r="F51" s="15"/>
      <c r="G51" s="15"/>
      <c r="H51" s="15"/>
      <c r="I51" s="15"/>
      <c r="J51" s="15"/>
      <c r="K51" s="15"/>
      <c r="L51" s="15"/>
      <c r="M51" s="7" t="s">
        <v>105</v>
      </c>
      <c r="N51" s="6"/>
      <c r="O51" s="13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</row>
    <row r="52" spans="1:33" ht="1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7" t="s">
        <v>106</v>
      </c>
      <c r="N52" s="4"/>
      <c r="O52" s="13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</row>
    <row r="53" spans="1:33" ht="1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4"/>
      <c r="O53" s="13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</row>
    <row r="54" spans="1:33" ht="1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4"/>
      <c r="O54" s="13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</row>
    <row r="55" spans="1:33" ht="1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1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</row>
    <row r="56" spans="1:33" ht="1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1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</row>
    <row r="57" spans="1:33" ht="1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1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</row>
    <row r="58" spans="1:33" ht="1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1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</row>
    <row r="59" spans="1:33" ht="1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1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</row>
    <row r="60" spans="1:33" ht="1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1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</row>
    <row r="61" spans="1:33" ht="1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1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</row>
    <row r="62" spans="1:33" ht="1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1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</row>
    <row r="63" spans="1:33" ht="1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1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</row>
    <row r="64" spans="1:33" ht="1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1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</row>
    <row r="65" spans="1:33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</row>
    <row r="66" spans="1:33" ht="1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</row>
    <row r="67" spans="1:33" ht="1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</row>
    <row r="68" spans="1:33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</row>
    <row r="69" spans="1:33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</row>
    <row r="70" spans="1:33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</row>
    <row r="71" spans="1:33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</row>
    <row r="72" spans="1:33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</row>
    <row r="73" spans="1:33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</row>
    <row r="74" spans="1:33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</row>
    <row r="75" spans="1:33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</row>
    <row r="76" spans="1:33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</row>
    <row r="77" spans="1:33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</row>
    <row r="78" spans="1:33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</row>
    <row r="79" spans="1:33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</row>
    <row r="80" spans="1:33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</row>
    <row r="81" spans="1:33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</row>
    <row r="82" spans="1:33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</row>
    <row r="83" spans="1:33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</row>
    <row r="84" spans="1:33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</row>
    <row r="85" spans="1:33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</row>
    <row r="86" spans="1:33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</row>
    <row r="87" spans="1:33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</row>
    <row r="88" spans="1:33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</row>
    <row r="89" spans="1:33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</row>
    <row r="90" spans="1:33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</row>
    <row r="91" spans="1:33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</row>
    <row r="92" spans="1:33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5"/>
    </row>
    <row r="93" spans="1:33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</row>
    <row r="94" spans="1:33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1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195"/>
      <c r="AD94" s="195"/>
      <c r="AE94" s="195"/>
      <c r="AF94" s="195"/>
      <c r="AG94" s="195"/>
    </row>
    <row r="95" spans="1:33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1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5"/>
    </row>
    <row r="96" spans="1:33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1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5"/>
    </row>
    <row r="97" spans="1:33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1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5"/>
    </row>
    <row r="98" spans="1:33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1"/>
    </row>
    <row r="99" spans="1:33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1"/>
    </row>
    <row r="100" spans="1:33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1"/>
    </row>
    <row r="101" spans="1:33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1"/>
    </row>
    <row r="102" spans="1:33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1"/>
    </row>
    <row r="103" spans="1:33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1"/>
    </row>
    <row r="104" spans="1:33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1"/>
    </row>
    <row r="105" spans="1:33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1"/>
    </row>
    <row r="106" spans="1:33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1"/>
    </row>
    <row r="107" spans="1:33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1"/>
    </row>
    <row r="108" spans="1:33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1"/>
    </row>
    <row r="109" spans="1:33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33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33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33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</sheetData>
  <mergeCells count="35">
    <mergeCell ref="A42:D42"/>
    <mergeCell ref="C24:D24"/>
    <mergeCell ref="N24:O24"/>
    <mergeCell ref="N27:O27"/>
    <mergeCell ref="N28:O28"/>
    <mergeCell ref="N29:O29"/>
    <mergeCell ref="C31:D31"/>
    <mergeCell ref="N31:O31"/>
    <mergeCell ref="N32:O32"/>
    <mergeCell ref="N37:O37"/>
    <mergeCell ref="N39:O39"/>
    <mergeCell ref="N40:O40"/>
    <mergeCell ref="N41:O41"/>
    <mergeCell ref="N23:O23"/>
    <mergeCell ref="N9:O9"/>
    <mergeCell ref="N10:O10"/>
    <mergeCell ref="N12:O12"/>
    <mergeCell ref="N14:O14"/>
    <mergeCell ref="N15:O15"/>
    <mergeCell ref="N16:O16"/>
    <mergeCell ref="N17:O17"/>
    <mergeCell ref="N18:O18"/>
    <mergeCell ref="N19:O19"/>
    <mergeCell ref="N21:O21"/>
    <mergeCell ref="N22:O22"/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</mergeCells>
  <pageMargins left="1.44" right="0.15" top="0.74803149606299202" bottom="0.65748031500000004" header="0.31496062992126" footer="0.31496062992126"/>
  <pageSetup paperSize="5" scale="9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tabColor rgb="FF92D050"/>
  </sheetPr>
  <dimension ref="A1:AO115"/>
  <sheetViews>
    <sheetView workbookViewId="0">
      <selection activeCell="A7" sqref="A7:A8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8" width="7.7109375" customWidth="1"/>
    <col min="9" max="10" width="9.42578125" customWidth="1"/>
    <col min="11" max="11" width="9" customWidth="1"/>
    <col min="12" max="12" width="9.42578125" customWidth="1"/>
    <col min="13" max="13" width="11.28515625" customWidth="1"/>
    <col min="14" max="14" width="2.5703125" customWidth="1"/>
    <col min="15" max="15" width="21" customWidth="1"/>
    <col min="19" max="19" width="9.5703125" bestFit="1" customWidth="1"/>
  </cols>
  <sheetData>
    <row r="1" spans="1:41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41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41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41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41">
      <c r="A5" s="7" t="s">
        <v>29</v>
      </c>
      <c r="B5" s="7"/>
      <c r="C5" s="7"/>
      <c r="D5" s="7" t="s">
        <v>66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41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41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Q7" s="195"/>
      <c r="R7" s="196">
        <f>SUM(H10:H15)</f>
        <v>157.03</v>
      </c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  <c r="AK7" s="195"/>
      <c r="AL7" s="195"/>
      <c r="AM7" s="195"/>
      <c r="AN7" s="195"/>
      <c r="AO7" s="195"/>
    </row>
    <row r="8" spans="1:41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</row>
    <row r="9" spans="1:41" ht="15" customHeight="1">
      <c r="A9" s="21" t="s">
        <v>10</v>
      </c>
      <c r="B9" s="22" t="s">
        <v>31</v>
      </c>
      <c r="C9" s="23"/>
      <c r="D9" s="24"/>
      <c r="E9" s="25">
        <v>4437</v>
      </c>
      <c r="F9" s="26"/>
      <c r="G9" s="26"/>
      <c r="H9" s="26"/>
      <c r="I9" s="26"/>
      <c r="J9" s="26"/>
      <c r="K9" s="26"/>
      <c r="L9" s="26"/>
      <c r="M9" s="26"/>
      <c r="N9" s="166"/>
      <c r="O9" s="167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</row>
    <row r="10" spans="1:41" ht="15" customHeight="1">
      <c r="A10" s="21"/>
      <c r="B10" s="29" t="s">
        <v>11</v>
      </c>
      <c r="C10" s="30" t="s">
        <v>90</v>
      </c>
      <c r="D10" s="31"/>
      <c r="E10" s="32"/>
      <c r="F10" s="33">
        <v>22.25</v>
      </c>
      <c r="G10" s="33">
        <v>6.38</v>
      </c>
      <c r="H10" s="34">
        <f t="shared" ref="H10:H39" si="0">SUM(F10:G10)</f>
        <v>28.63</v>
      </c>
      <c r="I10" s="64">
        <v>0</v>
      </c>
      <c r="J10" s="64">
        <v>0</v>
      </c>
      <c r="K10" s="64">
        <v>0</v>
      </c>
      <c r="L10" s="64">
        <v>0.5</v>
      </c>
      <c r="M10" s="33">
        <f>SUM(I10:L10)</f>
        <v>0.5</v>
      </c>
      <c r="N10" s="156" t="s">
        <v>63</v>
      </c>
      <c r="O10" s="157"/>
      <c r="Q10" s="195"/>
      <c r="R10" s="196">
        <f>SUM(H10:H15)</f>
        <v>157.03</v>
      </c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</row>
    <row r="11" spans="1:41" ht="15" customHeight="1">
      <c r="A11" s="21"/>
      <c r="B11" s="29" t="s">
        <v>11</v>
      </c>
      <c r="C11" s="35" t="s">
        <v>12</v>
      </c>
      <c r="D11" s="31"/>
      <c r="E11" s="32"/>
      <c r="F11" s="33">
        <v>51</v>
      </c>
      <c r="G11" s="33">
        <v>14.5</v>
      </c>
      <c r="H11" s="34">
        <f t="shared" si="0"/>
        <v>65.5</v>
      </c>
      <c r="I11" s="64">
        <v>0</v>
      </c>
      <c r="J11" s="64">
        <v>0</v>
      </c>
      <c r="K11" s="64">
        <v>0</v>
      </c>
      <c r="L11" s="64">
        <v>0</v>
      </c>
      <c r="M11" s="33">
        <f t="shared" ref="M11:M25" si="1">SUM(I11:L11)</f>
        <v>0</v>
      </c>
      <c r="N11" s="92"/>
      <c r="O11" s="93"/>
      <c r="Q11" s="195"/>
      <c r="R11" s="195"/>
      <c r="S11" s="195"/>
      <c r="T11" s="195"/>
      <c r="U11" s="195"/>
      <c r="V11" s="196">
        <f>SUM(H10:H15)</f>
        <v>157.03</v>
      </c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</row>
    <row r="12" spans="1:41" ht="15" customHeight="1">
      <c r="A12" s="21"/>
      <c r="B12" s="29" t="s">
        <v>11</v>
      </c>
      <c r="C12" s="35" t="s">
        <v>46</v>
      </c>
      <c r="D12" s="31"/>
      <c r="E12" s="32"/>
      <c r="F12" s="33">
        <v>2.75</v>
      </c>
      <c r="G12" s="33">
        <v>0</v>
      </c>
      <c r="H12" s="34">
        <f t="shared" si="0"/>
        <v>2.75</v>
      </c>
      <c r="I12" s="64">
        <v>0</v>
      </c>
      <c r="J12" s="64">
        <v>0</v>
      </c>
      <c r="K12" s="64">
        <v>0</v>
      </c>
      <c r="L12" s="64">
        <v>0.75</v>
      </c>
      <c r="M12" s="33">
        <f t="shared" si="1"/>
        <v>0.75</v>
      </c>
      <c r="N12" s="156" t="s">
        <v>63</v>
      </c>
      <c r="O12" s="157"/>
      <c r="Q12" s="195"/>
      <c r="R12" s="195"/>
      <c r="S12" s="195"/>
      <c r="T12" s="196">
        <f>SUM(G12-T15)</f>
        <v>-0.32</v>
      </c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</row>
    <row r="13" spans="1:41" ht="15" customHeight="1">
      <c r="A13" s="21"/>
      <c r="B13" s="29" t="s">
        <v>11</v>
      </c>
      <c r="C13" s="48" t="s">
        <v>91</v>
      </c>
      <c r="D13" s="31"/>
      <c r="E13" s="32"/>
      <c r="F13" s="107">
        <v>5.97</v>
      </c>
      <c r="G13" s="107">
        <v>9.18</v>
      </c>
      <c r="H13" s="108">
        <f>SUM(F13:G13)</f>
        <v>15.149999999999999</v>
      </c>
      <c r="I13" s="64">
        <v>0</v>
      </c>
      <c r="J13" s="64">
        <v>0</v>
      </c>
      <c r="K13" s="64">
        <v>0.5</v>
      </c>
      <c r="L13" s="64">
        <v>0.25</v>
      </c>
      <c r="M13" s="33">
        <f t="shared" si="1"/>
        <v>0.75</v>
      </c>
      <c r="N13" s="98" t="s">
        <v>63</v>
      </c>
      <c r="O13" s="93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</row>
    <row r="14" spans="1:41" ht="15" customHeight="1">
      <c r="A14" s="21"/>
      <c r="B14" s="29" t="s">
        <v>11</v>
      </c>
      <c r="C14" s="35" t="s">
        <v>15</v>
      </c>
      <c r="D14" s="31"/>
      <c r="E14" s="32"/>
      <c r="F14" s="33">
        <v>39</v>
      </c>
      <c r="G14" s="33">
        <v>3</v>
      </c>
      <c r="H14" s="34">
        <f>SUM(F14:G14)</f>
        <v>42</v>
      </c>
      <c r="I14" s="64">
        <v>0</v>
      </c>
      <c r="J14" s="64">
        <v>0</v>
      </c>
      <c r="K14" s="64">
        <v>0.5</v>
      </c>
      <c r="L14" s="64">
        <v>1.75</v>
      </c>
      <c r="M14" s="33">
        <f t="shared" si="1"/>
        <v>2.25</v>
      </c>
      <c r="N14" s="156" t="s">
        <v>48</v>
      </c>
      <c r="O14" s="157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</row>
    <row r="15" spans="1:41" ht="15" customHeight="1">
      <c r="A15" s="37"/>
      <c r="B15" s="38" t="s">
        <v>11</v>
      </c>
      <c r="C15" s="39" t="s">
        <v>13</v>
      </c>
      <c r="D15" s="39"/>
      <c r="E15" s="40"/>
      <c r="F15" s="41">
        <v>2</v>
      </c>
      <c r="G15" s="41">
        <v>1</v>
      </c>
      <c r="H15" s="42">
        <f t="shared" si="0"/>
        <v>3</v>
      </c>
      <c r="I15" s="42">
        <v>0</v>
      </c>
      <c r="J15" s="42">
        <v>0</v>
      </c>
      <c r="K15" s="42">
        <v>0</v>
      </c>
      <c r="L15" s="42">
        <v>0.25</v>
      </c>
      <c r="M15" s="41">
        <f t="shared" si="1"/>
        <v>0.25</v>
      </c>
      <c r="N15" s="168" t="s">
        <v>17</v>
      </c>
      <c r="O15" s="169"/>
      <c r="Q15" s="195"/>
      <c r="R15" s="196">
        <f>SUM(H10:H15)</f>
        <v>157.03</v>
      </c>
      <c r="S15" s="195">
        <v>158.08000000000001</v>
      </c>
      <c r="T15" s="196">
        <v>0.32</v>
      </c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</row>
    <row r="16" spans="1:41" ht="15" customHeight="1">
      <c r="A16" s="21" t="s">
        <v>14</v>
      </c>
      <c r="B16" s="22" t="s">
        <v>32</v>
      </c>
      <c r="C16" s="23"/>
      <c r="D16" s="24"/>
      <c r="E16" s="25">
        <v>748.81</v>
      </c>
      <c r="F16" s="26"/>
      <c r="G16" s="26"/>
      <c r="H16" s="26"/>
      <c r="I16" s="27"/>
      <c r="J16" s="27"/>
      <c r="K16" s="27"/>
      <c r="L16" s="27"/>
      <c r="M16" s="28"/>
      <c r="N16" s="170"/>
      <c r="O16" s="171"/>
      <c r="Q16" s="195"/>
      <c r="R16" s="195"/>
      <c r="S16" s="195"/>
      <c r="T16" s="196">
        <f>SUM(H17:H20)</f>
        <v>55.33</v>
      </c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</row>
    <row r="17" spans="1:41" ht="15" customHeight="1">
      <c r="A17" s="21"/>
      <c r="B17" s="43" t="s">
        <v>11</v>
      </c>
      <c r="C17" s="82" t="s">
        <v>62</v>
      </c>
      <c r="D17" s="31"/>
      <c r="E17" s="44"/>
      <c r="F17" s="44">
        <v>5.71</v>
      </c>
      <c r="G17" s="44">
        <v>3</v>
      </c>
      <c r="H17" s="34">
        <f t="shared" ref="H17:H20" si="2">SUM(F17:G17)</f>
        <v>8.7100000000000009</v>
      </c>
      <c r="I17" s="34">
        <v>0</v>
      </c>
      <c r="J17" s="34">
        <v>0</v>
      </c>
      <c r="K17" s="34">
        <v>0</v>
      </c>
      <c r="L17" s="34">
        <v>0.75</v>
      </c>
      <c r="M17" s="33">
        <f>SUM(I17:L17)</f>
        <v>0.75</v>
      </c>
      <c r="N17" s="156" t="s">
        <v>19</v>
      </c>
      <c r="O17" s="157"/>
      <c r="Q17" s="195"/>
      <c r="R17" s="196">
        <f>SUM(H17:H20)</f>
        <v>55.33</v>
      </c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</row>
    <row r="18" spans="1:41" ht="15" customHeight="1">
      <c r="A18" s="21"/>
      <c r="B18" s="43" t="s">
        <v>11</v>
      </c>
      <c r="C18" s="93" t="s">
        <v>15</v>
      </c>
      <c r="D18" s="31"/>
      <c r="E18" s="44"/>
      <c r="F18" s="44">
        <v>9.7100000000000009</v>
      </c>
      <c r="G18" s="44">
        <v>4.25</v>
      </c>
      <c r="H18" s="34">
        <f t="shared" si="2"/>
        <v>13.96</v>
      </c>
      <c r="I18" s="34">
        <v>0</v>
      </c>
      <c r="J18" s="34">
        <v>0</v>
      </c>
      <c r="K18" s="34">
        <v>0</v>
      </c>
      <c r="L18" s="34">
        <v>1.75</v>
      </c>
      <c r="M18" s="33">
        <f t="shared" ref="M18:M20" si="3">SUM(I18:L18)</f>
        <v>1.75</v>
      </c>
      <c r="N18" s="156" t="s">
        <v>28</v>
      </c>
      <c r="O18" s="157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</row>
    <row r="19" spans="1:41" ht="15" customHeight="1">
      <c r="A19" s="21"/>
      <c r="B19" s="43" t="s">
        <v>11</v>
      </c>
      <c r="C19" s="93" t="s">
        <v>27</v>
      </c>
      <c r="D19" s="31"/>
      <c r="E19" s="44"/>
      <c r="F19" s="44">
        <v>4.41</v>
      </c>
      <c r="G19" s="44">
        <v>3</v>
      </c>
      <c r="H19" s="34">
        <f t="shared" si="2"/>
        <v>7.41</v>
      </c>
      <c r="I19" s="34">
        <v>0</v>
      </c>
      <c r="J19" s="34">
        <v>0</v>
      </c>
      <c r="K19" s="34">
        <v>0</v>
      </c>
      <c r="L19" s="34">
        <v>0</v>
      </c>
      <c r="M19" s="33">
        <f t="shared" si="3"/>
        <v>0</v>
      </c>
      <c r="N19" s="156"/>
      <c r="O19" s="157"/>
      <c r="Q19" s="195"/>
      <c r="R19" s="195"/>
      <c r="S19" s="196" t="e">
        <f>SUM(H10+#REF!+#REF!+#REF!+#REF!+#REF!+#REF!+#REF!+#REF!+#REF!+#REF!+#REF!)</f>
        <v>#REF!</v>
      </c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</row>
    <row r="20" spans="1:41" ht="15" customHeight="1">
      <c r="A20" s="37"/>
      <c r="B20" s="38" t="s">
        <v>11</v>
      </c>
      <c r="C20" s="95" t="s">
        <v>23</v>
      </c>
      <c r="D20" s="46"/>
      <c r="E20" s="41"/>
      <c r="F20" s="41">
        <v>18.25</v>
      </c>
      <c r="G20" s="41">
        <v>7</v>
      </c>
      <c r="H20" s="42">
        <f t="shared" si="2"/>
        <v>25.25</v>
      </c>
      <c r="I20" s="42">
        <v>0</v>
      </c>
      <c r="J20" s="42">
        <v>0</v>
      </c>
      <c r="K20" s="42">
        <v>0</v>
      </c>
      <c r="L20" s="42">
        <v>0.25</v>
      </c>
      <c r="M20" s="41">
        <f t="shared" si="3"/>
        <v>0.25</v>
      </c>
      <c r="N20" s="100" t="s">
        <v>18</v>
      </c>
      <c r="O20" s="95"/>
      <c r="Q20" s="197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</row>
    <row r="21" spans="1:41" ht="15" customHeight="1">
      <c r="A21" s="21" t="s">
        <v>16</v>
      </c>
      <c r="B21" s="47" t="s">
        <v>38</v>
      </c>
      <c r="C21" s="23"/>
      <c r="D21" s="24"/>
      <c r="E21" s="25">
        <v>393</v>
      </c>
      <c r="F21" s="28"/>
      <c r="G21" s="28"/>
      <c r="H21" s="26"/>
      <c r="I21" s="27"/>
      <c r="J21" s="27"/>
      <c r="K21" s="27"/>
      <c r="L21" s="27"/>
      <c r="M21" s="28"/>
      <c r="N21" s="153"/>
      <c r="O21" s="155"/>
      <c r="Q21" s="197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</row>
    <row r="22" spans="1:41" ht="15" customHeight="1">
      <c r="A22" s="21"/>
      <c r="B22" s="43" t="s">
        <v>11</v>
      </c>
      <c r="C22" s="48" t="s">
        <v>45</v>
      </c>
      <c r="D22" s="31"/>
      <c r="E22" s="44"/>
      <c r="F22" s="44">
        <v>2.5</v>
      </c>
      <c r="G22" s="44">
        <v>0.5</v>
      </c>
      <c r="H22" s="34">
        <f t="shared" ref="H22:H26" si="4">SUM(F22:G22)</f>
        <v>3</v>
      </c>
      <c r="I22" s="34">
        <v>0</v>
      </c>
      <c r="J22" s="34">
        <v>0</v>
      </c>
      <c r="K22" s="34">
        <v>0</v>
      </c>
      <c r="L22" s="34">
        <v>0</v>
      </c>
      <c r="M22" s="33">
        <f t="shared" si="1"/>
        <v>0</v>
      </c>
      <c r="N22" s="156"/>
      <c r="O22" s="157"/>
      <c r="Q22" s="197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</row>
    <row r="23" spans="1:41" ht="15" customHeight="1">
      <c r="A23" s="21"/>
      <c r="B23" s="43" t="s">
        <v>11</v>
      </c>
      <c r="C23" s="35" t="s">
        <v>57</v>
      </c>
      <c r="D23" s="30"/>
      <c r="E23" s="44"/>
      <c r="F23" s="44">
        <v>2.5</v>
      </c>
      <c r="G23" s="44">
        <v>0.5</v>
      </c>
      <c r="H23" s="34">
        <f t="shared" si="4"/>
        <v>3</v>
      </c>
      <c r="I23" s="34">
        <v>0</v>
      </c>
      <c r="J23" s="34">
        <v>0</v>
      </c>
      <c r="K23" s="34">
        <v>0</v>
      </c>
      <c r="L23" s="34">
        <v>0</v>
      </c>
      <c r="M23" s="33">
        <f t="shared" si="1"/>
        <v>0</v>
      </c>
      <c r="N23" s="156"/>
      <c r="O23" s="157"/>
      <c r="Q23" s="197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</row>
    <row r="24" spans="1:41" ht="15" customHeight="1">
      <c r="A24" s="21"/>
      <c r="B24" s="78" t="s">
        <v>11</v>
      </c>
      <c r="C24" s="151" t="s">
        <v>15</v>
      </c>
      <c r="D24" s="152"/>
      <c r="E24" s="28"/>
      <c r="F24" s="28">
        <v>14.25</v>
      </c>
      <c r="G24" s="28">
        <v>2.25</v>
      </c>
      <c r="H24" s="27">
        <f t="shared" si="4"/>
        <v>16.5</v>
      </c>
      <c r="I24" s="27">
        <v>0</v>
      </c>
      <c r="J24" s="27">
        <v>0</v>
      </c>
      <c r="K24" s="27">
        <v>0.25</v>
      </c>
      <c r="L24" s="27">
        <v>0.75</v>
      </c>
      <c r="M24" s="33">
        <f t="shared" si="1"/>
        <v>1</v>
      </c>
      <c r="N24" s="153" t="s">
        <v>48</v>
      </c>
      <c r="O24" s="154"/>
      <c r="Q24" s="197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</row>
    <row r="25" spans="1:41" ht="15" customHeight="1">
      <c r="A25" s="21"/>
      <c r="B25" s="78" t="s">
        <v>11</v>
      </c>
      <c r="C25" s="96" t="s">
        <v>58</v>
      </c>
      <c r="D25" s="97"/>
      <c r="E25" s="44"/>
      <c r="F25" s="44">
        <v>2</v>
      </c>
      <c r="G25" s="44">
        <v>0.5</v>
      </c>
      <c r="H25" s="34">
        <f t="shared" si="4"/>
        <v>2.5</v>
      </c>
      <c r="I25" s="34">
        <v>0</v>
      </c>
      <c r="J25" s="34">
        <v>0</v>
      </c>
      <c r="K25" s="34">
        <v>0</v>
      </c>
      <c r="L25" s="34">
        <v>0</v>
      </c>
      <c r="M25" s="33">
        <f t="shared" si="1"/>
        <v>0</v>
      </c>
      <c r="N25" s="92"/>
      <c r="O25" s="93"/>
      <c r="Q25" s="197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</row>
    <row r="26" spans="1:41" ht="15" customHeight="1">
      <c r="A26" s="37"/>
      <c r="B26" s="38" t="s">
        <v>11</v>
      </c>
      <c r="C26" s="104" t="s">
        <v>12</v>
      </c>
      <c r="D26" s="46"/>
      <c r="E26" s="41"/>
      <c r="F26" s="50">
        <v>4.82</v>
      </c>
      <c r="G26" s="50">
        <v>3.3</v>
      </c>
      <c r="H26" s="51">
        <f t="shared" si="4"/>
        <v>8.120000000000001</v>
      </c>
      <c r="I26" s="42">
        <v>0</v>
      </c>
      <c r="J26" s="42">
        <v>0</v>
      </c>
      <c r="K26" s="42">
        <v>0</v>
      </c>
      <c r="L26" s="42">
        <v>0</v>
      </c>
      <c r="M26" s="41">
        <f>SUM(I26:L26)</f>
        <v>0</v>
      </c>
      <c r="N26" s="94"/>
      <c r="O26" s="95"/>
      <c r="Q26" s="197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</row>
    <row r="27" spans="1:41" ht="15" customHeight="1">
      <c r="A27" s="21" t="s">
        <v>21</v>
      </c>
      <c r="B27" s="47" t="s">
        <v>33</v>
      </c>
      <c r="C27" s="23"/>
      <c r="D27" s="24"/>
      <c r="E27" s="25">
        <v>96</v>
      </c>
      <c r="F27" s="28"/>
      <c r="G27" s="28"/>
      <c r="H27" s="26"/>
      <c r="I27" s="27"/>
      <c r="J27" s="27"/>
      <c r="K27" s="27"/>
      <c r="L27" s="27"/>
      <c r="M27" s="28"/>
      <c r="N27" s="153"/>
      <c r="O27" s="15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</row>
    <row r="28" spans="1:41" ht="15" customHeight="1">
      <c r="A28" s="21"/>
      <c r="B28" s="43" t="s">
        <v>11</v>
      </c>
      <c r="C28" s="35" t="s">
        <v>22</v>
      </c>
      <c r="D28" s="31"/>
      <c r="E28" s="44"/>
      <c r="F28" s="44">
        <v>2.54</v>
      </c>
      <c r="G28" s="44">
        <v>1</v>
      </c>
      <c r="H28" s="34">
        <f>SUM(F28:G28)</f>
        <v>3.54</v>
      </c>
      <c r="I28" s="34">
        <v>0</v>
      </c>
      <c r="J28" s="34">
        <v>0</v>
      </c>
      <c r="K28" s="34">
        <v>0</v>
      </c>
      <c r="L28" s="34">
        <v>0.5</v>
      </c>
      <c r="M28" s="33">
        <f t="shared" ref="M28:M31" si="5">SUM(I28:L28)</f>
        <v>0.5</v>
      </c>
      <c r="N28" s="156" t="s">
        <v>63</v>
      </c>
      <c r="O28" s="157"/>
      <c r="Q28" s="196"/>
      <c r="R28" s="195">
        <v>12</v>
      </c>
      <c r="S28" s="196" t="e">
        <f>SUM(#REF!+#REF!+#REF!+#REF!+#REF!+#REF!+#REF!+#REF!+#REF!+#REF!+#REF!+#REF!)</f>
        <v>#REF!</v>
      </c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</row>
    <row r="29" spans="1:41" ht="15" customHeight="1">
      <c r="A29" s="21"/>
      <c r="B29" s="43" t="s">
        <v>11</v>
      </c>
      <c r="C29" s="35" t="s">
        <v>92</v>
      </c>
      <c r="D29" s="30"/>
      <c r="E29" s="44"/>
      <c r="F29" s="44">
        <v>0.5</v>
      </c>
      <c r="G29" s="44">
        <v>0.25</v>
      </c>
      <c r="H29" s="34">
        <f t="shared" ref="H29:H31" si="6">SUM(F29:G29)</f>
        <v>0.75</v>
      </c>
      <c r="I29" s="34">
        <v>0</v>
      </c>
      <c r="J29" s="34">
        <v>0</v>
      </c>
      <c r="K29" s="34">
        <v>0</v>
      </c>
      <c r="L29" s="34">
        <v>0.5</v>
      </c>
      <c r="M29" s="33">
        <f t="shared" si="5"/>
        <v>0.5</v>
      </c>
      <c r="N29" s="156" t="s">
        <v>18</v>
      </c>
      <c r="O29" s="157"/>
      <c r="Q29" s="196"/>
      <c r="R29" s="195"/>
      <c r="S29" s="196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</row>
    <row r="30" spans="1:41" ht="15" customHeight="1">
      <c r="A30" s="21"/>
      <c r="B30" s="43" t="s">
        <v>11</v>
      </c>
      <c r="C30" s="48" t="s">
        <v>45</v>
      </c>
      <c r="D30" s="30"/>
      <c r="E30" s="44"/>
      <c r="F30" s="44">
        <v>0.75</v>
      </c>
      <c r="G30" s="44">
        <v>0</v>
      </c>
      <c r="H30" s="34">
        <f t="shared" si="6"/>
        <v>0.75</v>
      </c>
      <c r="I30" s="34">
        <v>0</v>
      </c>
      <c r="J30" s="34">
        <v>0</v>
      </c>
      <c r="K30" s="34">
        <v>0</v>
      </c>
      <c r="L30" s="34">
        <v>0.25</v>
      </c>
      <c r="M30" s="33">
        <f t="shared" si="5"/>
        <v>0.25</v>
      </c>
      <c r="N30" s="98" t="s">
        <v>18</v>
      </c>
      <c r="O30" s="93"/>
      <c r="Q30" s="196"/>
      <c r="R30" s="195"/>
      <c r="S30" s="196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</row>
    <row r="31" spans="1:41" ht="15" customHeight="1">
      <c r="A31" s="37"/>
      <c r="B31" s="49" t="s">
        <v>11</v>
      </c>
      <c r="C31" s="158" t="s">
        <v>12</v>
      </c>
      <c r="D31" s="159"/>
      <c r="E31" s="50"/>
      <c r="F31" s="50">
        <v>4</v>
      </c>
      <c r="G31" s="50">
        <v>2</v>
      </c>
      <c r="H31" s="34">
        <f t="shared" si="6"/>
        <v>6</v>
      </c>
      <c r="I31" s="51">
        <v>0</v>
      </c>
      <c r="J31" s="51">
        <v>0</v>
      </c>
      <c r="K31" s="51">
        <v>0</v>
      </c>
      <c r="L31" s="51">
        <v>0.25</v>
      </c>
      <c r="M31" s="33">
        <f t="shared" si="5"/>
        <v>0.25</v>
      </c>
      <c r="N31" s="160" t="s">
        <v>97</v>
      </c>
      <c r="O31" s="161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</row>
    <row r="32" spans="1:41" ht="15" customHeight="1">
      <c r="A32" s="21" t="s">
        <v>35</v>
      </c>
      <c r="B32" s="47" t="s">
        <v>55</v>
      </c>
      <c r="C32" s="53"/>
      <c r="D32" s="54"/>
      <c r="E32" s="55">
        <v>1576.1</v>
      </c>
      <c r="F32" s="56"/>
      <c r="G32" s="56"/>
      <c r="H32" s="112"/>
      <c r="I32" s="57"/>
      <c r="J32" s="57"/>
      <c r="K32" s="57"/>
      <c r="L32" s="57"/>
      <c r="M32" s="56"/>
      <c r="N32" s="162"/>
      <c r="O32" s="163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</row>
    <row r="33" spans="1:41" ht="15" customHeight="1">
      <c r="A33" s="21"/>
      <c r="B33" s="121" t="s">
        <v>11</v>
      </c>
      <c r="C33" s="62" t="s">
        <v>56</v>
      </c>
      <c r="D33" s="63"/>
      <c r="E33" s="122"/>
      <c r="F33" s="33">
        <v>6.33</v>
      </c>
      <c r="G33" s="33">
        <v>0</v>
      </c>
      <c r="H33" s="64">
        <f>SUM(F33:G33)</f>
        <v>6.33</v>
      </c>
      <c r="I33" s="64">
        <v>0</v>
      </c>
      <c r="J33" s="64">
        <v>0</v>
      </c>
      <c r="K33" s="64">
        <v>0</v>
      </c>
      <c r="L33" s="64">
        <v>0.75</v>
      </c>
      <c r="M33" s="33">
        <f>SUM(I33:L33)</f>
        <v>0.75</v>
      </c>
      <c r="N33" s="116" t="s">
        <v>48</v>
      </c>
      <c r="O33" s="123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  <c r="AK33" s="195"/>
      <c r="AL33" s="195"/>
      <c r="AM33" s="195"/>
      <c r="AN33" s="195"/>
      <c r="AO33" s="195"/>
    </row>
    <row r="34" spans="1:41" ht="15" customHeight="1">
      <c r="A34" s="124"/>
      <c r="B34" s="125"/>
      <c r="C34" s="53"/>
      <c r="D34" s="53"/>
      <c r="E34" s="126"/>
      <c r="F34" s="127"/>
      <c r="G34" s="127"/>
      <c r="H34" s="128"/>
      <c r="I34" s="128"/>
      <c r="J34" s="128"/>
      <c r="K34" s="128"/>
      <c r="L34" s="128"/>
      <c r="M34" s="127"/>
      <c r="N34" s="129"/>
      <c r="O34" s="130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</row>
    <row r="35" spans="1:41" ht="15" customHeight="1">
      <c r="A35" s="131"/>
      <c r="B35" s="132"/>
      <c r="C35" s="23"/>
      <c r="D35" s="23"/>
      <c r="E35" s="133"/>
      <c r="F35" s="134"/>
      <c r="G35" s="134"/>
      <c r="H35" s="135"/>
      <c r="I35" s="135"/>
      <c r="J35" s="135"/>
      <c r="K35" s="135"/>
      <c r="L35" s="135"/>
      <c r="M35" s="134"/>
      <c r="N35" s="136"/>
      <c r="O35" s="137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</row>
    <row r="36" spans="1:41" ht="15" customHeight="1">
      <c r="A36" s="131"/>
      <c r="B36" s="132"/>
      <c r="C36" s="23"/>
      <c r="D36" s="23"/>
      <c r="E36" s="133"/>
      <c r="F36" s="134"/>
      <c r="G36" s="134"/>
      <c r="H36" s="135"/>
      <c r="I36" s="135"/>
      <c r="J36" s="135"/>
      <c r="K36" s="135"/>
      <c r="L36" s="135"/>
      <c r="M36" s="134"/>
      <c r="N36" s="136"/>
      <c r="O36" s="137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</row>
    <row r="37" spans="1:41" ht="15" customHeight="1">
      <c r="A37" s="52" t="s">
        <v>37</v>
      </c>
      <c r="B37" s="114" t="s">
        <v>36</v>
      </c>
      <c r="C37" s="53"/>
      <c r="D37" s="54"/>
      <c r="E37" s="55">
        <v>507.79</v>
      </c>
      <c r="F37" s="56"/>
      <c r="G37" s="56"/>
      <c r="H37" s="109"/>
      <c r="I37" s="57"/>
      <c r="J37" s="57"/>
      <c r="K37" s="57"/>
      <c r="L37" s="57"/>
      <c r="M37" s="56"/>
      <c r="N37" s="162"/>
      <c r="O37" s="163"/>
      <c r="Q37" s="196">
        <f>SUM(M38:M39)</f>
        <v>57.5</v>
      </c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</row>
    <row r="38" spans="1:41" ht="15" customHeight="1">
      <c r="A38" s="21"/>
      <c r="B38" s="105" t="s">
        <v>11</v>
      </c>
      <c r="C38" s="35" t="s">
        <v>42</v>
      </c>
      <c r="D38" s="31"/>
      <c r="E38" s="58"/>
      <c r="F38" s="44">
        <v>21.15</v>
      </c>
      <c r="G38" s="44">
        <v>3.5</v>
      </c>
      <c r="H38" s="34">
        <f t="shared" si="0"/>
        <v>24.65</v>
      </c>
      <c r="I38" s="34">
        <v>0</v>
      </c>
      <c r="J38" s="34">
        <v>0</v>
      </c>
      <c r="K38" s="34">
        <v>0</v>
      </c>
      <c r="L38" s="34">
        <v>22.5</v>
      </c>
      <c r="M38" s="33">
        <f t="shared" ref="M38:M39" si="7">SUM(I38:L38)</f>
        <v>22.5</v>
      </c>
      <c r="N38" s="92" t="s">
        <v>18</v>
      </c>
      <c r="O38" s="59"/>
      <c r="Q38" s="195"/>
      <c r="R38" s="195"/>
      <c r="S38" s="195"/>
      <c r="T38" s="195"/>
      <c r="U38" s="195">
        <f>SUM(E37/300)</f>
        <v>1.6926333333333334</v>
      </c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</row>
    <row r="39" spans="1:41" ht="15" customHeight="1">
      <c r="A39" s="37"/>
      <c r="B39" s="49" t="s">
        <v>11</v>
      </c>
      <c r="C39" s="60" t="s">
        <v>41</v>
      </c>
      <c r="D39" s="39"/>
      <c r="E39" s="50"/>
      <c r="F39" s="50">
        <v>45.5</v>
      </c>
      <c r="G39" s="50">
        <v>6</v>
      </c>
      <c r="H39" s="51">
        <f t="shared" si="0"/>
        <v>51.5</v>
      </c>
      <c r="I39" s="51">
        <v>0</v>
      </c>
      <c r="J39" s="51">
        <v>0</v>
      </c>
      <c r="K39" s="51">
        <v>0</v>
      </c>
      <c r="L39" s="42">
        <v>35</v>
      </c>
      <c r="M39" s="41">
        <f t="shared" si="7"/>
        <v>35</v>
      </c>
      <c r="N39" s="160" t="s">
        <v>48</v>
      </c>
      <c r="O39" s="161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</row>
    <row r="40" spans="1:41" ht="15" customHeight="1">
      <c r="A40" s="21" t="s">
        <v>53</v>
      </c>
      <c r="B40" s="47" t="s">
        <v>39</v>
      </c>
      <c r="C40" s="23"/>
      <c r="D40" s="24"/>
      <c r="E40" s="25">
        <v>548.99</v>
      </c>
      <c r="F40" s="28"/>
      <c r="G40" s="28"/>
      <c r="H40" s="27"/>
      <c r="I40" s="27"/>
      <c r="J40" s="27"/>
      <c r="K40" s="27"/>
      <c r="L40" s="27"/>
      <c r="M40" s="28"/>
      <c r="N40" s="153"/>
      <c r="O40" s="155"/>
      <c r="Q40" s="195"/>
      <c r="R40" s="195"/>
      <c r="S40" s="196">
        <f>SUM(H38:H39)</f>
        <v>76.150000000000006</v>
      </c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</row>
    <row r="41" spans="1:41" ht="15" customHeight="1">
      <c r="A41" s="21"/>
      <c r="B41" s="61" t="s">
        <v>11</v>
      </c>
      <c r="C41" s="62" t="s">
        <v>40</v>
      </c>
      <c r="D41" s="63"/>
      <c r="E41" s="33"/>
      <c r="F41" s="33">
        <v>12.35</v>
      </c>
      <c r="G41" s="33">
        <v>0</v>
      </c>
      <c r="H41" s="64">
        <f t="shared" ref="H41" si="8">SUM(F41:G41)</f>
        <v>12.35</v>
      </c>
      <c r="I41" s="64">
        <v>0</v>
      </c>
      <c r="J41" s="64">
        <v>0</v>
      </c>
      <c r="K41" s="64">
        <v>1</v>
      </c>
      <c r="L41" s="64">
        <v>8.75</v>
      </c>
      <c r="M41" s="33">
        <f>SUM(I41:L41)</f>
        <v>9.75</v>
      </c>
      <c r="N41" s="164" t="s">
        <v>107</v>
      </c>
      <c r="O41" s="165"/>
      <c r="Q41" s="195"/>
      <c r="R41" s="195"/>
      <c r="S41" s="195"/>
      <c r="T41" s="195"/>
      <c r="U41" s="196">
        <f>SUM(E40/100)</f>
        <v>5.4899000000000004</v>
      </c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  <c r="AL41" s="195"/>
      <c r="AM41" s="195"/>
      <c r="AN41" s="195"/>
      <c r="AO41" s="195"/>
    </row>
    <row r="42" spans="1:41" ht="15" customHeight="1">
      <c r="A42" s="148" t="s">
        <v>25</v>
      </c>
      <c r="B42" s="149"/>
      <c r="C42" s="149"/>
      <c r="D42" s="150"/>
      <c r="E42" s="72"/>
      <c r="F42" s="73">
        <f>SUM(F10:F41)</f>
        <v>280.24</v>
      </c>
      <c r="G42" s="73">
        <f t="shared" ref="G42:H42" si="9">SUM(G10:G41)</f>
        <v>71.11</v>
      </c>
      <c r="H42" s="73">
        <f t="shared" si="9"/>
        <v>351.34999999999997</v>
      </c>
      <c r="I42" s="73">
        <f>SUM(I10:I41)</f>
        <v>0</v>
      </c>
      <c r="J42" s="73">
        <f>SUM(J10:J41)</f>
        <v>0</v>
      </c>
      <c r="K42" s="73">
        <f t="shared" ref="K42" si="10">SUM(K10:K41)</f>
        <v>2.25</v>
      </c>
      <c r="L42" s="73">
        <f t="shared" ref="L42" si="11">SUM(L10:L41)</f>
        <v>75.5</v>
      </c>
      <c r="M42" s="73">
        <f t="shared" ref="M42" si="12">SUM(M10:M41)</f>
        <v>77.75</v>
      </c>
      <c r="N42" s="74"/>
      <c r="O42" s="75"/>
      <c r="P42" s="8"/>
      <c r="Q42" s="196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</row>
    <row r="43" spans="1:41" ht="15" customHeight="1">
      <c r="A43" s="10"/>
      <c r="B43" s="11"/>
      <c r="C43" s="11"/>
      <c r="D43" s="9"/>
      <c r="E43" s="9"/>
      <c r="F43" s="11"/>
      <c r="G43" s="11"/>
      <c r="H43" s="11"/>
      <c r="I43" s="11"/>
      <c r="J43" s="11"/>
      <c r="K43" s="11"/>
      <c r="L43" s="11"/>
      <c r="M43" s="11"/>
      <c r="N43" s="12"/>
      <c r="O43" s="13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  <c r="AL43" s="195"/>
      <c r="AM43" s="195"/>
      <c r="AN43" s="195"/>
      <c r="AO43" s="195"/>
    </row>
    <row r="44" spans="1:41" ht="15" customHeight="1">
      <c r="A44" s="10"/>
      <c r="B44" s="11"/>
      <c r="C44" s="11"/>
      <c r="D44" s="9"/>
      <c r="E44" s="9"/>
      <c r="F44" s="11"/>
      <c r="G44" s="11"/>
      <c r="H44" s="11"/>
      <c r="I44" s="11"/>
      <c r="J44" s="11"/>
      <c r="K44" s="11"/>
      <c r="L44" s="11"/>
      <c r="M44" s="147" t="s">
        <v>109</v>
      </c>
      <c r="N44" s="12"/>
      <c r="O44" s="13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</row>
    <row r="45" spans="1:41" ht="17.25" customHeight="1">
      <c r="A45" s="10"/>
      <c r="B45" s="11"/>
      <c r="C45" s="11"/>
      <c r="D45" s="9"/>
      <c r="E45" s="9"/>
      <c r="F45" s="11"/>
      <c r="G45" s="11"/>
      <c r="H45" s="19"/>
      <c r="I45" s="19"/>
      <c r="J45" s="19"/>
      <c r="K45" s="19"/>
      <c r="L45" s="19"/>
      <c r="M45" s="7" t="s">
        <v>20</v>
      </c>
      <c r="N45" s="4"/>
      <c r="O45" s="13"/>
      <c r="Q45" s="195"/>
      <c r="R45" s="195"/>
      <c r="S45" s="195"/>
      <c r="T45" s="195">
        <v>12</v>
      </c>
      <c r="U45" s="195"/>
      <c r="V45" s="196">
        <f>SUM(T45-M42)</f>
        <v>-65.75</v>
      </c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</row>
    <row r="46" spans="1:41" ht="15" customHeight="1">
      <c r="A46" s="10"/>
      <c r="B46" s="11"/>
      <c r="C46" s="14" t="s">
        <v>20</v>
      </c>
      <c r="D46" s="11"/>
      <c r="E46" s="11"/>
      <c r="F46" s="11"/>
      <c r="G46" s="11"/>
      <c r="H46" s="19"/>
      <c r="I46" s="11"/>
      <c r="J46" s="11"/>
      <c r="K46" s="11"/>
      <c r="L46" s="11"/>
      <c r="M46" s="76" t="s">
        <v>52</v>
      </c>
      <c r="N46" s="12"/>
      <c r="O46" s="13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</row>
    <row r="47" spans="1:41" ht="15" customHeight="1">
      <c r="A47" s="11"/>
      <c r="B47" s="11"/>
      <c r="C47" s="15"/>
      <c r="D47" s="15"/>
      <c r="E47" s="15"/>
      <c r="F47" s="15"/>
      <c r="G47" s="15"/>
      <c r="H47" s="17"/>
      <c r="I47" s="17"/>
      <c r="J47" s="17"/>
      <c r="K47" s="17"/>
      <c r="L47" s="17"/>
      <c r="M47" s="76"/>
      <c r="N47" s="5"/>
      <c r="O47" s="13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</row>
    <row r="48" spans="1:41" ht="15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76"/>
      <c r="N48" s="12"/>
      <c r="O48" s="13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</row>
    <row r="49" spans="1:41" ht="15" customHeight="1">
      <c r="A49" s="11"/>
      <c r="B49" s="11"/>
      <c r="C49" s="11"/>
      <c r="D49" s="11"/>
      <c r="E49" s="11"/>
      <c r="F49" s="11"/>
      <c r="G49" s="11"/>
      <c r="H49" s="19"/>
      <c r="I49" s="19"/>
      <c r="J49" s="19"/>
      <c r="K49" s="19"/>
      <c r="L49" s="19"/>
      <c r="M49" s="76"/>
      <c r="N49" s="12"/>
      <c r="O49" s="13"/>
      <c r="Q49" s="195"/>
      <c r="R49" s="195"/>
      <c r="S49" s="195"/>
      <c r="T49" s="195">
        <v>16</v>
      </c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</row>
    <row r="50" spans="1:41" ht="15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77" t="s">
        <v>104</v>
      </c>
      <c r="N50" s="12"/>
      <c r="O50" s="13"/>
      <c r="Q50" s="195"/>
      <c r="R50" s="195"/>
      <c r="S50" s="195"/>
      <c r="T50" s="196">
        <f>SUM(T49-M42)</f>
        <v>-61.75</v>
      </c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</row>
    <row r="51" spans="1:41" ht="15" customHeight="1">
      <c r="A51" s="11"/>
      <c r="B51" s="11"/>
      <c r="C51" s="16"/>
      <c r="D51" s="15"/>
      <c r="E51" s="15"/>
      <c r="F51" s="15"/>
      <c r="G51" s="15"/>
      <c r="H51" s="15"/>
      <c r="I51" s="15"/>
      <c r="J51" s="15"/>
      <c r="K51" s="15"/>
      <c r="L51" s="15"/>
      <c r="M51" s="7" t="s">
        <v>105</v>
      </c>
      <c r="N51" s="6"/>
      <c r="O51" s="13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</row>
    <row r="52" spans="1:41" ht="1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7" t="s">
        <v>106</v>
      </c>
      <c r="N52" s="4"/>
      <c r="O52" s="13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</row>
    <row r="53" spans="1:41" ht="1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4"/>
      <c r="O53" s="13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</row>
    <row r="54" spans="1:41" ht="15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4"/>
      <c r="O54" s="13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</row>
    <row r="55" spans="1:41" ht="1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1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</row>
    <row r="56" spans="1:41" ht="1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1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</row>
    <row r="57" spans="1:41" ht="1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1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</row>
    <row r="58" spans="1:41" ht="1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1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</row>
    <row r="59" spans="1:41" ht="1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1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</row>
    <row r="60" spans="1:41" ht="1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1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</row>
    <row r="61" spans="1:41" ht="1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1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</row>
    <row r="62" spans="1:41" ht="1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1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</row>
    <row r="63" spans="1:41" ht="1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1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</row>
    <row r="64" spans="1:41" ht="1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1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</row>
    <row r="65" spans="1:41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  <c r="AK65" s="195"/>
      <c r="AL65" s="195"/>
      <c r="AM65" s="195"/>
      <c r="AN65" s="195"/>
      <c r="AO65" s="195"/>
    </row>
    <row r="66" spans="1:41" ht="1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  <c r="AK66" s="195"/>
      <c r="AL66" s="195"/>
      <c r="AM66" s="195"/>
      <c r="AN66" s="195"/>
      <c r="AO66" s="195"/>
    </row>
    <row r="67" spans="1:41" ht="1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  <c r="AK67" s="195"/>
      <c r="AL67" s="195"/>
      <c r="AM67" s="195"/>
      <c r="AN67" s="195"/>
      <c r="AO67" s="195"/>
    </row>
    <row r="68" spans="1:41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  <c r="AK68" s="195"/>
      <c r="AL68" s="195"/>
      <c r="AM68" s="195"/>
      <c r="AN68" s="195"/>
      <c r="AO68" s="195"/>
    </row>
    <row r="69" spans="1:41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  <c r="AK69" s="195"/>
      <c r="AL69" s="195"/>
      <c r="AM69" s="195"/>
      <c r="AN69" s="195"/>
      <c r="AO69" s="195"/>
    </row>
    <row r="70" spans="1:41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5"/>
      <c r="AO70" s="195"/>
    </row>
    <row r="71" spans="1:41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</row>
    <row r="72" spans="1:41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</row>
    <row r="73" spans="1:41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</row>
    <row r="74" spans="1:41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</row>
    <row r="75" spans="1:41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</row>
    <row r="76" spans="1:41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</row>
    <row r="77" spans="1:41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  <c r="AK77" s="195"/>
      <c r="AL77" s="195"/>
      <c r="AM77" s="195"/>
      <c r="AN77" s="195"/>
      <c r="AO77" s="195"/>
    </row>
    <row r="78" spans="1:41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</row>
    <row r="79" spans="1:41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  <c r="AK79" s="195"/>
      <c r="AL79" s="195"/>
      <c r="AM79" s="195"/>
      <c r="AN79" s="195"/>
      <c r="AO79" s="195"/>
    </row>
    <row r="80" spans="1:41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  <c r="AK80" s="195"/>
      <c r="AL80" s="195"/>
      <c r="AM80" s="195"/>
      <c r="AN80" s="195"/>
      <c r="AO80" s="195"/>
    </row>
    <row r="81" spans="1:41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</row>
    <row r="82" spans="1:41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</row>
    <row r="83" spans="1:41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</row>
    <row r="84" spans="1:41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  <c r="AK84" s="195"/>
      <c r="AL84" s="195"/>
      <c r="AM84" s="195"/>
      <c r="AN84" s="195"/>
      <c r="AO84" s="195"/>
    </row>
    <row r="85" spans="1:41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</row>
    <row r="86" spans="1:41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  <c r="AK86" s="195"/>
      <c r="AL86" s="195"/>
      <c r="AM86" s="195"/>
      <c r="AN86" s="195"/>
      <c r="AO86" s="195"/>
    </row>
    <row r="87" spans="1:41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5"/>
      <c r="AK87" s="195"/>
      <c r="AL87" s="195"/>
      <c r="AM87" s="195"/>
      <c r="AN87" s="195"/>
      <c r="AO87" s="195"/>
    </row>
    <row r="88" spans="1:41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5"/>
      <c r="AK88" s="195"/>
      <c r="AL88" s="195"/>
      <c r="AM88" s="195"/>
      <c r="AN88" s="195"/>
      <c r="AO88" s="195"/>
    </row>
    <row r="89" spans="1:41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5"/>
      <c r="AK89" s="195"/>
      <c r="AL89" s="195"/>
      <c r="AM89" s="195"/>
      <c r="AN89" s="195"/>
      <c r="AO89" s="195"/>
    </row>
    <row r="90" spans="1:41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  <c r="Q90" s="195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  <c r="AH90" s="195"/>
      <c r="AI90" s="195"/>
      <c r="AJ90" s="195"/>
      <c r="AK90" s="195"/>
      <c r="AL90" s="195"/>
      <c r="AM90" s="195"/>
      <c r="AN90" s="195"/>
      <c r="AO90" s="195"/>
    </row>
    <row r="91" spans="1:41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5"/>
      <c r="AJ91" s="195"/>
      <c r="AK91" s="195"/>
      <c r="AL91" s="195"/>
      <c r="AM91" s="195"/>
      <c r="AN91" s="195"/>
      <c r="AO91" s="195"/>
    </row>
    <row r="92" spans="1:41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5"/>
      <c r="AH92" s="195"/>
      <c r="AI92" s="195"/>
      <c r="AJ92" s="195"/>
      <c r="AK92" s="195"/>
      <c r="AL92" s="195"/>
      <c r="AM92" s="195"/>
      <c r="AN92" s="195"/>
      <c r="AO92" s="195"/>
    </row>
    <row r="93" spans="1:41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195"/>
      <c r="AK93" s="195"/>
      <c r="AL93" s="195"/>
      <c r="AM93" s="195"/>
      <c r="AN93" s="195"/>
      <c r="AO93" s="195"/>
    </row>
    <row r="94" spans="1:41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1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195"/>
      <c r="AD94" s="195"/>
      <c r="AE94" s="195"/>
      <c r="AF94" s="195"/>
      <c r="AG94" s="195"/>
      <c r="AH94" s="195"/>
      <c r="AI94" s="195"/>
      <c r="AJ94" s="195"/>
      <c r="AK94" s="195"/>
      <c r="AL94" s="195"/>
      <c r="AM94" s="195"/>
      <c r="AN94" s="195"/>
      <c r="AO94" s="195"/>
    </row>
    <row r="95" spans="1:41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1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5"/>
      <c r="AH95" s="195"/>
      <c r="AI95" s="195"/>
      <c r="AJ95" s="195"/>
      <c r="AK95" s="195"/>
      <c r="AL95" s="195"/>
      <c r="AM95" s="195"/>
      <c r="AN95" s="195"/>
      <c r="AO95" s="195"/>
    </row>
    <row r="96" spans="1:41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1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5"/>
      <c r="AH96" s="195"/>
      <c r="AI96" s="195"/>
      <c r="AJ96" s="195"/>
      <c r="AK96" s="195"/>
      <c r="AL96" s="195"/>
      <c r="AM96" s="195"/>
      <c r="AN96" s="195"/>
      <c r="AO96" s="195"/>
    </row>
    <row r="97" spans="1:41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1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5"/>
      <c r="AH97" s="195"/>
      <c r="AI97" s="195"/>
      <c r="AJ97" s="195"/>
      <c r="AK97" s="195"/>
      <c r="AL97" s="195"/>
      <c r="AM97" s="195"/>
      <c r="AN97" s="195"/>
      <c r="AO97" s="195"/>
    </row>
    <row r="98" spans="1:41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1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95"/>
      <c r="AH98" s="195"/>
      <c r="AI98" s="195"/>
      <c r="AJ98" s="195"/>
      <c r="AK98" s="195"/>
      <c r="AL98" s="195"/>
      <c r="AM98" s="195"/>
      <c r="AN98" s="195"/>
      <c r="AO98" s="195"/>
    </row>
    <row r="99" spans="1:41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1"/>
      <c r="Q99" s="195"/>
      <c r="R99" s="195"/>
      <c r="S99" s="195"/>
      <c r="T99" s="195"/>
      <c r="U99" s="195"/>
      <c r="V99" s="195"/>
      <c r="W99" s="195"/>
      <c r="X99" s="195"/>
      <c r="Y99" s="195"/>
      <c r="Z99" s="195"/>
      <c r="AA99" s="195"/>
      <c r="AB99" s="195"/>
      <c r="AC99" s="195"/>
      <c r="AD99" s="195"/>
      <c r="AE99" s="195"/>
      <c r="AF99" s="195"/>
      <c r="AG99" s="195"/>
      <c r="AH99" s="195"/>
      <c r="AI99" s="195"/>
      <c r="AJ99" s="195"/>
      <c r="AK99" s="195"/>
      <c r="AL99" s="195"/>
      <c r="AM99" s="195"/>
      <c r="AN99" s="195"/>
      <c r="AO99" s="195"/>
    </row>
    <row r="100" spans="1:41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1"/>
      <c r="Q100" s="195"/>
      <c r="R100" s="195"/>
      <c r="S100" s="195"/>
      <c r="T100" s="195"/>
      <c r="U100" s="195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5"/>
      <c r="AK100" s="195"/>
      <c r="AL100" s="195"/>
      <c r="AM100" s="195"/>
      <c r="AN100" s="195"/>
      <c r="AO100" s="195"/>
    </row>
    <row r="101" spans="1:41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1"/>
      <c r="Q101" s="195"/>
      <c r="R101" s="195"/>
      <c r="S101" s="195"/>
      <c r="T101" s="195"/>
      <c r="U101" s="195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5"/>
      <c r="AK101" s="195"/>
      <c r="AL101" s="195"/>
      <c r="AM101" s="195"/>
      <c r="AN101" s="195"/>
      <c r="AO101" s="195"/>
    </row>
    <row r="102" spans="1:41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1"/>
      <c r="Q102" s="195"/>
      <c r="R102" s="195"/>
      <c r="S102" s="195"/>
      <c r="T102" s="195"/>
      <c r="U102" s="195"/>
      <c r="V102" s="195"/>
      <c r="W102" s="195"/>
      <c r="X102" s="195"/>
      <c r="Y102" s="195"/>
      <c r="Z102" s="195"/>
      <c r="AA102" s="195"/>
      <c r="AB102" s="195"/>
      <c r="AC102" s="195"/>
      <c r="AD102" s="195"/>
      <c r="AE102" s="195"/>
      <c r="AF102" s="195"/>
      <c r="AG102" s="195"/>
      <c r="AH102" s="195"/>
      <c r="AI102" s="195"/>
      <c r="AJ102" s="195"/>
      <c r="AK102" s="195"/>
      <c r="AL102" s="195"/>
      <c r="AM102" s="195"/>
      <c r="AN102" s="195"/>
      <c r="AO102" s="195"/>
    </row>
    <row r="103" spans="1:41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1"/>
      <c r="Q103" s="195"/>
      <c r="R103" s="195"/>
      <c r="S103" s="195"/>
      <c r="T103" s="195"/>
      <c r="U103" s="195"/>
      <c r="V103" s="195"/>
      <c r="W103" s="195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/>
      <c r="AH103" s="195"/>
      <c r="AI103" s="195"/>
      <c r="AJ103" s="195"/>
      <c r="AK103" s="195"/>
      <c r="AL103" s="195"/>
      <c r="AM103" s="195"/>
      <c r="AN103" s="195"/>
      <c r="AO103" s="195"/>
    </row>
    <row r="104" spans="1:41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1"/>
      <c r="Q104" s="195"/>
      <c r="R104" s="195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  <c r="AD104" s="195"/>
      <c r="AE104" s="195"/>
      <c r="AF104" s="195"/>
      <c r="AG104" s="195"/>
      <c r="AH104" s="195"/>
      <c r="AI104" s="195"/>
      <c r="AJ104" s="195"/>
      <c r="AK104" s="195"/>
      <c r="AL104" s="195"/>
      <c r="AM104" s="195"/>
      <c r="AN104" s="195"/>
      <c r="AO104" s="195"/>
    </row>
    <row r="105" spans="1:41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1"/>
      <c r="Q105" s="195"/>
      <c r="R105" s="195"/>
      <c r="S105" s="195"/>
      <c r="T105" s="195"/>
      <c r="U105" s="195"/>
      <c r="V105" s="195"/>
      <c r="W105" s="195"/>
      <c r="X105" s="195"/>
      <c r="Y105" s="195"/>
      <c r="Z105" s="195"/>
      <c r="AA105" s="195"/>
      <c r="AB105" s="195"/>
      <c r="AC105" s="195"/>
      <c r="AD105" s="195"/>
      <c r="AE105" s="195"/>
      <c r="AF105" s="195"/>
      <c r="AG105" s="195"/>
      <c r="AH105" s="195"/>
      <c r="AI105" s="195"/>
      <c r="AJ105" s="195"/>
      <c r="AK105" s="195"/>
      <c r="AL105" s="195"/>
      <c r="AM105" s="195"/>
      <c r="AN105" s="195"/>
      <c r="AO105" s="195"/>
    </row>
    <row r="106" spans="1:41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1"/>
      <c r="Q106" s="195"/>
      <c r="R106" s="195"/>
      <c r="S106" s="195"/>
      <c r="T106" s="195"/>
      <c r="U106" s="195"/>
      <c r="V106" s="195"/>
      <c r="W106" s="195"/>
      <c r="X106" s="195"/>
      <c r="Y106" s="195"/>
      <c r="Z106" s="195"/>
      <c r="AA106" s="195"/>
      <c r="AB106" s="195"/>
      <c r="AC106" s="195"/>
      <c r="AD106" s="195"/>
      <c r="AE106" s="195"/>
      <c r="AF106" s="195"/>
      <c r="AG106" s="195"/>
      <c r="AH106" s="195"/>
      <c r="AI106" s="195"/>
      <c r="AJ106" s="195"/>
      <c r="AK106" s="195"/>
      <c r="AL106" s="195"/>
      <c r="AM106" s="195"/>
      <c r="AN106" s="195"/>
      <c r="AO106" s="195"/>
    </row>
    <row r="107" spans="1:41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1"/>
      <c r="Q107" s="195"/>
      <c r="R107" s="195"/>
      <c r="S107" s="195"/>
      <c r="T107" s="195"/>
      <c r="U107" s="195"/>
      <c r="V107" s="195"/>
      <c r="W107" s="195"/>
      <c r="X107" s="195"/>
      <c r="Y107" s="195"/>
      <c r="Z107" s="195"/>
      <c r="AA107" s="195"/>
      <c r="AB107" s="195"/>
      <c r="AC107" s="195"/>
      <c r="AD107" s="195"/>
      <c r="AE107" s="195"/>
      <c r="AF107" s="195"/>
      <c r="AG107" s="195"/>
      <c r="AH107" s="195"/>
      <c r="AI107" s="195"/>
      <c r="AJ107" s="195"/>
      <c r="AK107" s="195"/>
      <c r="AL107" s="195"/>
      <c r="AM107" s="195"/>
      <c r="AN107" s="195"/>
      <c r="AO107" s="195"/>
    </row>
    <row r="108" spans="1:41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1"/>
      <c r="Q108" s="195"/>
      <c r="R108" s="195"/>
      <c r="S108" s="195"/>
      <c r="T108" s="195"/>
      <c r="U108" s="195"/>
      <c r="V108" s="195"/>
      <c r="W108" s="195"/>
      <c r="X108" s="195"/>
      <c r="Y108" s="195"/>
      <c r="Z108" s="195"/>
      <c r="AA108" s="195"/>
      <c r="AB108" s="195"/>
      <c r="AC108" s="195"/>
      <c r="AD108" s="195"/>
      <c r="AE108" s="195"/>
      <c r="AF108" s="195"/>
      <c r="AG108" s="195"/>
      <c r="AH108" s="195"/>
      <c r="AI108" s="195"/>
      <c r="AJ108" s="195"/>
      <c r="AK108" s="195"/>
      <c r="AL108" s="195"/>
      <c r="AM108" s="195"/>
      <c r="AN108" s="195"/>
      <c r="AO108" s="195"/>
    </row>
    <row r="109" spans="1:41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Q109" s="195"/>
      <c r="R109" s="195"/>
      <c r="S109" s="195"/>
      <c r="T109" s="195"/>
      <c r="U109" s="195"/>
      <c r="V109" s="195"/>
      <c r="W109" s="195"/>
      <c r="X109" s="195"/>
      <c r="Y109" s="195"/>
      <c r="Z109" s="195"/>
      <c r="AA109" s="195"/>
      <c r="AB109" s="195"/>
      <c r="AC109" s="195"/>
      <c r="AD109" s="195"/>
      <c r="AE109" s="195"/>
      <c r="AF109" s="195"/>
      <c r="AG109" s="195"/>
      <c r="AH109" s="195"/>
      <c r="AI109" s="195"/>
      <c r="AJ109" s="195"/>
      <c r="AK109" s="195"/>
      <c r="AL109" s="195"/>
      <c r="AM109" s="195"/>
      <c r="AN109" s="195"/>
      <c r="AO109" s="195"/>
    </row>
    <row r="110" spans="1:41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Q110" s="195"/>
      <c r="R110" s="195"/>
      <c r="S110" s="195"/>
      <c r="T110" s="195"/>
      <c r="U110" s="195"/>
      <c r="V110" s="195"/>
      <c r="W110" s="195"/>
      <c r="X110" s="195"/>
      <c r="Y110" s="195"/>
      <c r="Z110" s="195"/>
      <c r="AA110" s="195"/>
      <c r="AB110" s="195"/>
      <c r="AC110" s="195"/>
      <c r="AD110" s="195"/>
      <c r="AE110" s="195"/>
      <c r="AF110" s="195"/>
      <c r="AG110" s="195"/>
      <c r="AH110" s="195"/>
      <c r="AI110" s="195"/>
      <c r="AJ110" s="195"/>
      <c r="AK110" s="195"/>
      <c r="AL110" s="195"/>
      <c r="AM110" s="195"/>
      <c r="AN110" s="195"/>
      <c r="AO110" s="195"/>
    </row>
    <row r="111" spans="1:41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Q111" s="195"/>
      <c r="R111" s="195"/>
      <c r="S111" s="195"/>
      <c r="T111" s="195"/>
      <c r="U111" s="195"/>
      <c r="V111" s="195"/>
      <c r="W111" s="195"/>
      <c r="X111" s="195"/>
      <c r="Y111" s="195"/>
      <c r="Z111" s="195"/>
      <c r="AA111" s="195"/>
      <c r="AB111" s="195"/>
      <c r="AC111" s="195"/>
      <c r="AD111" s="195"/>
      <c r="AE111" s="195"/>
      <c r="AF111" s="195"/>
      <c r="AG111" s="195"/>
      <c r="AH111" s="195"/>
      <c r="AI111" s="195"/>
      <c r="AJ111" s="195"/>
      <c r="AK111" s="195"/>
      <c r="AL111" s="195"/>
      <c r="AM111" s="195"/>
      <c r="AN111" s="195"/>
      <c r="AO111" s="195"/>
    </row>
    <row r="112" spans="1:41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Q112" s="195"/>
      <c r="R112" s="195"/>
      <c r="S112" s="195"/>
      <c r="T112" s="195"/>
      <c r="U112" s="195"/>
      <c r="V112" s="195"/>
      <c r="W112" s="195"/>
      <c r="X112" s="195"/>
      <c r="Y112" s="195"/>
      <c r="Z112" s="195"/>
      <c r="AA112" s="195"/>
      <c r="AB112" s="195"/>
      <c r="AC112" s="195"/>
      <c r="AD112" s="195"/>
      <c r="AE112" s="195"/>
      <c r="AF112" s="195"/>
      <c r="AG112" s="195"/>
      <c r="AH112" s="195"/>
      <c r="AI112" s="195"/>
      <c r="AJ112" s="195"/>
      <c r="AK112" s="195"/>
      <c r="AL112" s="195"/>
      <c r="AM112" s="195"/>
      <c r="AN112" s="195"/>
      <c r="AO112" s="195"/>
    </row>
    <row r="113" spans="1:41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Q113" s="195"/>
      <c r="R113" s="195"/>
      <c r="S113" s="195"/>
      <c r="T113" s="195"/>
      <c r="U113" s="195"/>
      <c r="V113" s="195"/>
      <c r="W113" s="195"/>
      <c r="X113" s="195"/>
      <c r="Y113" s="195"/>
      <c r="Z113" s="195"/>
      <c r="AA113" s="195"/>
      <c r="AB113" s="195"/>
      <c r="AC113" s="195"/>
      <c r="AD113" s="195"/>
      <c r="AE113" s="195"/>
      <c r="AF113" s="195"/>
      <c r="AG113" s="195"/>
      <c r="AH113" s="195"/>
      <c r="AI113" s="195"/>
      <c r="AJ113" s="195"/>
      <c r="AK113" s="195"/>
      <c r="AL113" s="195"/>
      <c r="AM113" s="195"/>
      <c r="AN113" s="195"/>
      <c r="AO113" s="195"/>
    </row>
    <row r="114" spans="1:41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Q114" s="195"/>
      <c r="R114" s="195"/>
      <c r="S114" s="195"/>
      <c r="T114" s="195"/>
      <c r="U114" s="195"/>
      <c r="V114" s="195"/>
      <c r="W114" s="195"/>
      <c r="X114" s="195"/>
      <c r="Y114" s="195"/>
      <c r="Z114" s="195"/>
      <c r="AA114" s="195"/>
      <c r="AB114" s="195"/>
      <c r="AC114" s="195"/>
      <c r="AD114" s="195"/>
      <c r="AE114" s="195"/>
      <c r="AF114" s="195"/>
      <c r="AG114" s="195"/>
      <c r="AH114" s="195"/>
      <c r="AI114" s="195"/>
      <c r="AJ114" s="195"/>
      <c r="AK114" s="195"/>
      <c r="AL114" s="195"/>
      <c r="AM114" s="195"/>
      <c r="AN114" s="195"/>
      <c r="AO114" s="195"/>
    </row>
    <row r="115" spans="1:41" ht="15.7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Q115" s="195"/>
      <c r="R115" s="195"/>
      <c r="S115" s="195"/>
      <c r="T115" s="195"/>
      <c r="U115" s="195"/>
      <c r="V115" s="195"/>
      <c r="W115" s="195"/>
      <c r="X115" s="195"/>
      <c r="Y115" s="195"/>
      <c r="Z115" s="195"/>
      <c r="AA115" s="195"/>
      <c r="AB115" s="195"/>
      <c r="AC115" s="195"/>
      <c r="AD115" s="195"/>
      <c r="AE115" s="195"/>
      <c r="AF115" s="195"/>
      <c r="AG115" s="195"/>
      <c r="AH115" s="195"/>
      <c r="AI115" s="195"/>
      <c r="AJ115" s="195"/>
      <c r="AK115" s="195"/>
      <c r="AL115" s="195"/>
      <c r="AM115" s="195"/>
      <c r="AN115" s="195"/>
      <c r="AO115" s="195"/>
    </row>
  </sheetData>
  <mergeCells count="35">
    <mergeCell ref="N16:O16"/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  <mergeCell ref="N9:O9"/>
    <mergeCell ref="N10:O10"/>
    <mergeCell ref="N12:O12"/>
    <mergeCell ref="N14:O14"/>
    <mergeCell ref="N15:O15"/>
    <mergeCell ref="C31:D31"/>
    <mergeCell ref="N31:O31"/>
    <mergeCell ref="N17:O17"/>
    <mergeCell ref="N18:O18"/>
    <mergeCell ref="N19:O19"/>
    <mergeCell ref="N21:O21"/>
    <mergeCell ref="N22:O22"/>
    <mergeCell ref="N23:O23"/>
    <mergeCell ref="C24:D24"/>
    <mergeCell ref="N24:O24"/>
    <mergeCell ref="N27:O27"/>
    <mergeCell ref="N28:O28"/>
    <mergeCell ref="N29:O29"/>
    <mergeCell ref="A42:D42"/>
    <mergeCell ref="N32:O32"/>
    <mergeCell ref="N37:O37"/>
    <mergeCell ref="N39:O39"/>
    <mergeCell ref="N40:O40"/>
    <mergeCell ref="N41:O41"/>
  </mergeCells>
  <pageMargins left="1.44" right="0.15" top="0.74803149606299202" bottom="0.65748031500000004" header="0.31496062992126" footer="0.31496062992126"/>
  <pageSetup paperSize="5" scale="95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>
    <tabColor rgb="FF92D050"/>
  </sheetPr>
  <dimension ref="A1:AF114"/>
  <sheetViews>
    <sheetView tabSelected="1" topLeftCell="A12" workbookViewId="0">
      <selection activeCell="A35" sqref="A35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32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32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32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32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32">
      <c r="A5" s="7" t="s">
        <v>29</v>
      </c>
      <c r="B5" s="7"/>
      <c r="C5" s="7"/>
      <c r="D5" s="7" t="s">
        <v>51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32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32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R7" s="18"/>
    </row>
    <row r="8" spans="1:32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</row>
    <row r="9" spans="1:32" ht="15" customHeight="1">
      <c r="A9" s="21" t="s">
        <v>10</v>
      </c>
      <c r="B9" s="22" t="s">
        <v>31</v>
      </c>
      <c r="C9" s="23"/>
      <c r="D9" s="24"/>
      <c r="E9" s="25">
        <v>3479</v>
      </c>
      <c r="F9" s="26"/>
      <c r="G9" s="26"/>
      <c r="H9" s="26"/>
      <c r="I9" s="27"/>
      <c r="J9" s="27"/>
      <c r="K9" s="27"/>
      <c r="L9" s="27"/>
      <c r="M9" s="28"/>
      <c r="N9" s="166"/>
      <c r="O9" s="167"/>
    </row>
    <row r="10" spans="1:32" ht="15" customHeight="1">
      <c r="A10" s="21"/>
      <c r="B10" s="29" t="s">
        <v>11</v>
      </c>
      <c r="C10" s="30" t="s">
        <v>90</v>
      </c>
      <c r="D10" s="31"/>
      <c r="E10" s="32"/>
      <c r="F10" s="33">
        <v>23.5</v>
      </c>
      <c r="G10" s="33">
        <v>6.5</v>
      </c>
      <c r="H10" s="34">
        <f t="shared" ref="H10:H37" si="0">SUM(F10:G10)</f>
        <v>30</v>
      </c>
      <c r="I10" s="64">
        <v>0</v>
      </c>
      <c r="J10" s="64">
        <v>0</v>
      </c>
      <c r="K10" s="64">
        <v>0</v>
      </c>
      <c r="L10" s="64">
        <v>0.5</v>
      </c>
      <c r="M10" s="33">
        <f>SUM(I10:L10)</f>
        <v>0.5</v>
      </c>
      <c r="N10" s="156" t="s">
        <v>63</v>
      </c>
      <c r="O10" s="157"/>
      <c r="Q10" s="196">
        <f>SUM(M10:M15)</f>
        <v>2.79</v>
      </c>
      <c r="R10" s="196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</row>
    <row r="11" spans="1:32" ht="15" customHeight="1">
      <c r="A11" s="21"/>
      <c r="B11" s="29" t="s">
        <v>11</v>
      </c>
      <c r="C11" s="35" t="s">
        <v>12</v>
      </c>
      <c r="D11" s="31"/>
      <c r="E11" s="32"/>
      <c r="F11" s="33">
        <v>47.5</v>
      </c>
      <c r="G11" s="33">
        <v>13.5</v>
      </c>
      <c r="H11" s="34">
        <f t="shared" si="0"/>
        <v>61</v>
      </c>
      <c r="I11" s="64">
        <v>0</v>
      </c>
      <c r="J11" s="64">
        <v>0</v>
      </c>
      <c r="K11" s="64">
        <v>0</v>
      </c>
      <c r="L11" s="64">
        <v>0</v>
      </c>
      <c r="M11" s="33">
        <f t="shared" ref="M11:M25" si="1">SUM(I11:L11)</f>
        <v>0</v>
      </c>
      <c r="N11" s="156" t="s">
        <v>63</v>
      </c>
      <c r="O11" s="157"/>
      <c r="Q11" s="195"/>
      <c r="R11" s="195"/>
      <c r="S11" s="195"/>
      <c r="T11" s="195"/>
      <c r="U11" s="195"/>
      <c r="V11" s="196">
        <f>SUM(H10:H15)</f>
        <v>132.01999999999998</v>
      </c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</row>
    <row r="12" spans="1:32" ht="15" customHeight="1">
      <c r="A12" s="21"/>
      <c r="B12" s="29" t="s">
        <v>11</v>
      </c>
      <c r="C12" s="35" t="s">
        <v>46</v>
      </c>
      <c r="D12" s="31"/>
      <c r="E12" s="32"/>
      <c r="F12" s="33">
        <v>2.5</v>
      </c>
      <c r="G12" s="33">
        <v>0</v>
      </c>
      <c r="H12" s="34">
        <f t="shared" ref="H12" si="2">SUM(F12:G12)</f>
        <v>2.5</v>
      </c>
      <c r="I12" s="64">
        <v>0</v>
      </c>
      <c r="J12" s="64">
        <v>0</v>
      </c>
      <c r="K12" s="64">
        <v>0</v>
      </c>
      <c r="L12" s="64">
        <v>0.5</v>
      </c>
      <c r="M12" s="33">
        <f t="shared" si="1"/>
        <v>0.5</v>
      </c>
      <c r="N12" s="156" t="s">
        <v>63</v>
      </c>
      <c r="O12" s="157"/>
      <c r="Q12" s="195"/>
      <c r="R12" s="195"/>
      <c r="S12" s="195">
        <v>22</v>
      </c>
      <c r="T12" s="195">
        <f>SUM(R12:S12)</f>
        <v>22</v>
      </c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</row>
    <row r="13" spans="1:32" ht="15" customHeight="1">
      <c r="A13" s="21"/>
      <c r="B13" s="29" t="s">
        <v>11</v>
      </c>
      <c r="C13" s="48" t="s">
        <v>103</v>
      </c>
      <c r="D13" s="31"/>
      <c r="E13" s="32"/>
      <c r="F13" s="107">
        <v>1</v>
      </c>
      <c r="G13" s="107">
        <v>2.52</v>
      </c>
      <c r="H13" s="108">
        <f>SUM(F13:G13)</f>
        <v>3.52</v>
      </c>
      <c r="I13" s="64">
        <v>0</v>
      </c>
      <c r="J13" s="64">
        <v>0</v>
      </c>
      <c r="K13" s="64">
        <v>0.5</v>
      </c>
      <c r="L13" s="64">
        <v>0.25</v>
      </c>
      <c r="M13" s="33">
        <f t="shared" si="1"/>
        <v>0.75</v>
      </c>
      <c r="N13" s="138" t="s">
        <v>48</v>
      </c>
      <c r="O13" s="93"/>
      <c r="Q13" s="195"/>
      <c r="R13" s="196"/>
      <c r="S13" s="196">
        <f>SUM(G10:G15)</f>
        <v>25.27</v>
      </c>
      <c r="T13" s="196">
        <f>SUM(R13:S13)</f>
        <v>25.27</v>
      </c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</row>
    <row r="14" spans="1:32" ht="15" customHeight="1">
      <c r="A14" s="21"/>
      <c r="B14" s="29" t="s">
        <v>11</v>
      </c>
      <c r="C14" s="35" t="s">
        <v>15</v>
      </c>
      <c r="D14" s="31"/>
      <c r="E14" s="32"/>
      <c r="F14" s="33">
        <v>30.25</v>
      </c>
      <c r="G14" s="33">
        <v>2.25</v>
      </c>
      <c r="H14" s="34">
        <f>SUM(F14:G14)</f>
        <v>32.5</v>
      </c>
      <c r="I14" s="64">
        <v>0</v>
      </c>
      <c r="J14" s="64">
        <v>0</v>
      </c>
      <c r="K14" s="64">
        <v>0</v>
      </c>
      <c r="L14" s="64">
        <v>0.79</v>
      </c>
      <c r="M14" s="33">
        <f t="shared" si="1"/>
        <v>0.79</v>
      </c>
      <c r="N14" s="156" t="s">
        <v>48</v>
      </c>
      <c r="O14" s="157"/>
      <c r="Q14" s="195"/>
      <c r="R14" s="195"/>
      <c r="S14" s="196">
        <f>SUM(S13-S12)</f>
        <v>3.2699999999999996</v>
      </c>
      <c r="T14" s="196">
        <f>SUM(T13-T12)</f>
        <v>3.2699999999999996</v>
      </c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</row>
    <row r="15" spans="1:32" ht="15" customHeight="1">
      <c r="A15" s="37"/>
      <c r="B15" s="38" t="s">
        <v>11</v>
      </c>
      <c r="C15" s="39" t="s">
        <v>13</v>
      </c>
      <c r="D15" s="39"/>
      <c r="E15" s="40"/>
      <c r="F15" s="41">
        <v>2</v>
      </c>
      <c r="G15" s="41">
        <v>0.5</v>
      </c>
      <c r="H15" s="42">
        <f t="shared" si="0"/>
        <v>2.5</v>
      </c>
      <c r="I15" s="42">
        <v>0</v>
      </c>
      <c r="J15" s="42">
        <v>0</v>
      </c>
      <c r="K15" s="42">
        <v>0</v>
      </c>
      <c r="L15" s="42">
        <v>0.25</v>
      </c>
      <c r="M15" s="41">
        <f t="shared" si="1"/>
        <v>0.25</v>
      </c>
      <c r="N15" s="168" t="s">
        <v>17</v>
      </c>
      <c r="O15" s="169"/>
      <c r="Q15" s="195"/>
      <c r="R15" s="196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</row>
    <row r="16" spans="1:32" ht="15" customHeight="1">
      <c r="A16" s="21" t="s">
        <v>14</v>
      </c>
      <c r="B16" s="22" t="s">
        <v>32</v>
      </c>
      <c r="C16" s="23"/>
      <c r="D16" s="24"/>
      <c r="E16" s="25">
        <v>37</v>
      </c>
      <c r="F16" s="26"/>
      <c r="G16" s="26"/>
      <c r="H16" s="106"/>
      <c r="I16" s="27"/>
      <c r="J16" s="27"/>
      <c r="K16" s="27"/>
      <c r="L16" s="27"/>
      <c r="M16" s="28"/>
      <c r="N16" s="170"/>
      <c r="O16" s="171"/>
      <c r="Q16" s="195"/>
      <c r="R16" s="195"/>
      <c r="S16" s="195"/>
      <c r="T16" s="196">
        <f>SUM(H17:H20)</f>
        <v>3.25</v>
      </c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</row>
    <row r="17" spans="1:32" ht="15" customHeight="1">
      <c r="A17" s="21"/>
      <c r="B17" s="43" t="s">
        <v>11</v>
      </c>
      <c r="C17" s="82" t="s">
        <v>62</v>
      </c>
      <c r="D17" s="31"/>
      <c r="E17" s="44"/>
      <c r="F17" s="44">
        <v>0</v>
      </c>
      <c r="G17" s="44">
        <v>0</v>
      </c>
      <c r="H17" s="34">
        <f t="shared" ref="H17:H20" si="3">SUM(F17:G17)</f>
        <v>0</v>
      </c>
      <c r="I17" s="34">
        <v>0</v>
      </c>
      <c r="J17" s="34">
        <v>0</v>
      </c>
      <c r="K17" s="34">
        <v>0</v>
      </c>
      <c r="L17" s="34">
        <v>0</v>
      </c>
      <c r="M17" s="33">
        <f t="shared" si="1"/>
        <v>0</v>
      </c>
      <c r="N17" s="156"/>
      <c r="O17" s="157"/>
      <c r="Q17" s="195"/>
      <c r="R17" s="196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</row>
    <row r="18" spans="1:32" ht="15" customHeight="1">
      <c r="A18" s="21"/>
      <c r="B18" s="43" t="s">
        <v>11</v>
      </c>
      <c r="C18" s="36" t="s">
        <v>15</v>
      </c>
      <c r="D18" s="31"/>
      <c r="E18" s="44"/>
      <c r="F18" s="44">
        <v>1.75</v>
      </c>
      <c r="G18" s="44">
        <v>0.75</v>
      </c>
      <c r="H18" s="34">
        <f t="shared" si="3"/>
        <v>2.5</v>
      </c>
      <c r="I18" s="34">
        <v>0</v>
      </c>
      <c r="J18" s="34">
        <v>0</v>
      </c>
      <c r="K18" s="34">
        <v>0</v>
      </c>
      <c r="L18" s="34">
        <v>0.5</v>
      </c>
      <c r="M18" s="33">
        <f t="shared" si="1"/>
        <v>0.5</v>
      </c>
      <c r="N18" s="156" t="s">
        <v>95</v>
      </c>
      <c r="O18" s="157"/>
      <c r="Q18" s="195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</row>
    <row r="19" spans="1:32" ht="15" customHeight="1">
      <c r="A19" s="21"/>
      <c r="B19" s="43" t="s">
        <v>11</v>
      </c>
      <c r="C19" s="36" t="s">
        <v>27</v>
      </c>
      <c r="D19" s="31"/>
      <c r="E19" s="44"/>
      <c r="F19" s="44">
        <v>0.5</v>
      </c>
      <c r="G19" s="44">
        <v>0.25</v>
      </c>
      <c r="H19" s="34">
        <f t="shared" si="3"/>
        <v>0.75</v>
      </c>
      <c r="I19" s="34">
        <v>0</v>
      </c>
      <c r="J19" s="34">
        <v>0</v>
      </c>
      <c r="K19" s="34">
        <v>0</v>
      </c>
      <c r="L19" s="34">
        <v>0</v>
      </c>
      <c r="M19" s="33">
        <f t="shared" si="1"/>
        <v>0</v>
      </c>
      <c r="N19" s="156"/>
      <c r="O19" s="157"/>
      <c r="Q19" s="195"/>
      <c r="R19" s="195"/>
      <c r="S19" s="196">
        <f>SUM(H17:H20)</f>
        <v>3.25</v>
      </c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</row>
    <row r="20" spans="1:32" ht="15" customHeight="1">
      <c r="A20" s="37"/>
      <c r="B20" s="38" t="s">
        <v>11</v>
      </c>
      <c r="C20" s="45" t="s">
        <v>23</v>
      </c>
      <c r="D20" s="46"/>
      <c r="E20" s="41"/>
      <c r="F20" s="41">
        <v>0</v>
      </c>
      <c r="G20" s="41">
        <v>0</v>
      </c>
      <c r="H20" s="42">
        <f t="shared" si="3"/>
        <v>0</v>
      </c>
      <c r="I20" s="42">
        <v>0</v>
      </c>
      <c r="J20" s="42">
        <v>0</v>
      </c>
      <c r="K20" s="42">
        <v>0</v>
      </c>
      <c r="L20" s="42">
        <v>0</v>
      </c>
      <c r="M20" s="41">
        <f t="shared" si="1"/>
        <v>0</v>
      </c>
      <c r="N20" s="81"/>
      <c r="O20" s="45"/>
      <c r="Q20" s="199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</row>
    <row r="21" spans="1:32" ht="15" customHeight="1">
      <c r="A21" s="21" t="s">
        <v>16</v>
      </c>
      <c r="B21" s="47" t="s">
        <v>38</v>
      </c>
      <c r="C21" s="23"/>
      <c r="D21" s="24"/>
      <c r="E21" s="25">
        <v>574</v>
      </c>
      <c r="F21" s="28"/>
      <c r="G21" s="28"/>
      <c r="H21" s="28"/>
      <c r="I21" s="27"/>
      <c r="J21" s="27"/>
      <c r="K21" s="27"/>
      <c r="L21" s="27"/>
      <c r="M21" s="28"/>
      <c r="N21" s="153"/>
      <c r="O21" s="155"/>
      <c r="Q21" s="199"/>
      <c r="R21" s="196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</row>
    <row r="22" spans="1:32" ht="15" customHeight="1">
      <c r="A22" s="21"/>
      <c r="B22" s="43" t="s">
        <v>11</v>
      </c>
      <c r="C22" s="48" t="s">
        <v>45</v>
      </c>
      <c r="D22" s="31"/>
      <c r="E22" s="44"/>
      <c r="F22" s="44">
        <v>3.75</v>
      </c>
      <c r="G22" s="44">
        <v>0.75</v>
      </c>
      <c r="H22" s="34">
        <f>SUM(F22:G22)</f>
        <v>4.5</v>
      </c>
      <c r="I22" s="34">
        <v>0</v>
      </c>
      <c r="J22" s="34">
        <v>0</v>
      </c>
      <c r="K22" s="34">
        <v>0.25</v>
      </c>
      <c r="L22" s="34">
        <v>0</v>
      </c>
      <c r="M22" s="33">
        <f t="shared" si="1"/>
        <v>0.25</v>
      </c>
      <c r="N22" s="156"/>
      <c r="O22" s="157"/>
      <c r="Q22" s="199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</row>
    <row r="23" spans="1:32" ht="15" customHeight="1">
      <c r="A23" s="21"/>
      <c r="B23" s="43" t="s">
        <v>11</v>
      </c>
      <c r="C23" s="35" t="s">
        <v>57</v>
      </c>
      <c r="D23" s="30"/>
      <c r="E23" s="44"/>
      <c r="F23" s="44">
        <v>3</v>
      </c>
      <c r="G23" s="44">
        <v>1</v>
      </c>
      <c r="H23" s="34">
        <f>SUM(F23:G23)</f>
        <v>4</v>
      </c>
      <c r="I23" s="34">
        <v>0</v>
      </c>
      <c r="J23" s="34">
        <v>0</v>
      </c>
      <c r="K23" s="34">
        <v>0</v>
      </c>
      <c r="L23" s="34">
        <v>0.25</v>
      </c>
      <c r="M23" s="33">
        <f t="shared" si="1"/>
        <v>0.25</v>
      </c>
      <c r="N23" s="156" t="s">
        <v>96</v>
      </c>
      <c r="O23" s="157"/>
      <c r="Q23" s="199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</row>
    <row r="24" spans="1:32" ht="15" customHeight="1">
      <c r="A24" s="21"/>
      <c r="B24" s="78" t="s">
        <v>11</v>
      </c>
      <c r="C24" s="151" t="s">
        <v>15</v>
      </c>
      <c r="D24" s="152"/>
      <c r="E24" s="28"/>
      <c r="F24" s="28">
        <v>18</v>
      </c>
      <c r="G24" s="28">
        <v>2.75</v>
      </c>
      <c r="H24" s="27">
        <f>SUM(F24:G24)</f>
        <v>20.75</v>
      </c>
      <c r="I24" s="27">
        <v>0</v>
      </c>
      <c r="J24" s="27">
        <v>0</v>
      </c>
      <c r="K24" s="27">
        <v>0.25</v>
      </c>
      <c r="L24" s="27">
        <v>0.75</v>
      </c>
      <c r="M24" s="33">
        <f t="shared" si="1"/>
        <v>1</v>
      </c>
      <c r="N24" s="153" t="s">
        <v>48</v>
      </c>
      <c r="O24" s="154"/>
      <c r="Q24" s="199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</row>
    <row r="25" spans="1:32" ht="15" customHeight="1">
      <c r="A25" s="21"/>
      <c r="B25" s="78" t="s">
        <v>11</v>
      </c>
      <c r="C25" s="96" t="s">
        <v>58</v>
      </c>
      <c r="D25" s="97"/>
      <c r="E25" s="44"/>
      <c r="F25" s="44">
        <v>4</v>
      </c>
      <c r="G25" s="44">
        <v>1</v>
      </c>
      <c r="H25" s="34">
        <f>SUM(F25:G25)</f>
        <v>5</v>
      </c>
      <c r="I25" s="34">
        <v>0</v>
      </c>
      <c r="J25" s="34">
        <v>0</v>
      </c>
      <c r="K25" s="34">
        <v>0</v>
      </c>
      <c r="L25" s="34">
        <v>0</v>
      </c>
      <c r="M25" s="33">
        <f t="shared" si="1"/>
        <v>0</v>
      </c>
      <c r="N25" s="92"/>
      <c r="O25" s="93"/>
      <c r="Q25" s="199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</row>
    <row r="26" spans="1:32" ht="15" customHeight="1">
      <c r="A26" s="37"/>
      <c r="B26" s="38" t="s">
        <v>11</v>
      </c>
      <c r="C26" s="104" t="s">
        <v>12</v>
      </c>
      <c r="D26" s="46"/>
      <c r="E26" s="41"/>
      <c r="F26" s="50">
        <v>9</v>
      </c>
      <c r="G26" s="50">
        <v>2.5</v>
      </c>
      <c r="H26" s="51">
        <f>SUM(F26:G26)</f>
        <v>11.5</v>
      </c>
      <c r="I26" s="42">
        <v>0</v>
      </c>
      <c r="J26" s="42">
        <v>0</v>
      </c>
      <c r="K26" s="42">
        <v>0</v>
      </c>
      <c r="L26" s="42">
        <v>0</v>
      </c>
      <c r="M26" s="41">
        <f>SUM(I26:L26)</f>
        <v>0</v>
      </c>
      <c r="N26" s="94"/>
      <c r="O26" s="95"/>
      <c r="Q26" s="199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</row>
    <row r="27" spans="1:32" ht="15" customHeight="1">
      <c r="A27" s="21" t="s">
        <v>21</v>
      </c>
      <c r="B27" s="47" t="s">
        <v>33</v>
      </c>
      <c r="C27" s="23"/>
      <c r="D27" s="24"/>
      <c r="E27" s="25">
        <v>84</v>
      </c>
      <c r="F27" s="28"/>
      <c r="G27" s="28"/>
      <c r="H27" s="28"/>
      <c r="I27" s="27"/>
      <c r="J27" s="27"/>
      <c r="K27" s="27"/>
      <c r="L27" s="27"/>
      <c r="M27" s="28"/>
      <c r="N27" s="153"/>
      <c r="O27" s="15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</row>
    <row r="28" spans="1:32" ht="15" customHeight="1">
      <c r="A28" s="21"/>
      <c r="B28" s="43" t="s">
        <v>11</v>
      </c>
      <c r="C28" s="35" t="s">
        <v>22</v>
      </c>
      <c r="D28" s="31"/>
      <c r="E28" s="44"/>
      <c r="F28" s="44">
        <v>1</v>
      </c>
      <c r="G28" s="44">
        <v>0.75</v>
      </c>
      <c r="H28" s="34">
        <f>SUM(F28:G28)</f>
        <v>1.75</v>
      </c>
      <c r="I28" s="34">
        <v>0</v>
      </c>
      <c r="J28" s="34">
        <v>0</v>
      </c>
      <c r="K28" s="34">
        <v>0</v>
      </c>
      <c r="L28" s="34">
        <v>0.5</v>
      </c>
      <c r="M28" s="33">
        <f t="shared" ref="M28:M31" si="4">SUM(I28:L28)</f>
        <v>0.5</v>
      </c>
      <c r="N28" s="156" t="s">
        <v>63</v>
      </c>
      <c r="O28" s="157"/>
      <c r="Q28" s="196"/>
      <c r="R28" s="195"/>
      <c r="S28" s="196" t="e">
        <f>SUM(#REF!+#REF!+#REF!+#REF!+#REF!+#REF!+#REF!+#REF!+#REF!+#REF!+#REF!+#REF!)</f>
        <v>#REF!</v>
      </c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</row>
    <row r="29" spans="1:32" ht="15" customHeight="1">
      <c r="A29" s="21"/>
      <c r="B29" s="43" t="s">
        <v>11</v>
      </c>
      <c r="C29" s="35" t="s">
        <v>92</v>
      </c>
      <c r="D29" s="30"/>
      <c r="E29" s="44"/>
      <c r="F29" s="44">
        <v>0.25</v>
      </c>
      <c r="G29" s="44">
        <v>0.25</v>
      </c>
      <c r="H29" s="34">
        <f t="shared" ref="H29:H31" si="5">SUM(F29:G29)</f>
        <v>0.5</v>
      </c>
      <c r="I29" s="34">
        <v>0</v>
      </c>
      <c r="J29" s="34">
        <v>0</v>
      </c>
      <c r="K29" s="34">
        <v>0</v>
      </c>
      <c r="L29" s="34">
        <v>0</v>
      </c>
      <c r="M29" s="33">
        <f t="shared" si="4"/>
        <v>0</v>
      </c>
      <c r="N29" s="156"/>
      <c r="O29" s="157"/>
      <c r="Q29" s="196"/>
      <c r="R29" s="195"/>
      <c r="S29" s="196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</row>
    <row r="30" spans="1:32" ht="15" customHeight="1">
      <c r="A30" s="21"/>
      <c r="B30" s="43" t="s">
        <v>11</v>
      </c>
      <c r="C30" s="48" t="s">
        <v>45</v>
      </c>
      <c r="D30" s="30"/>
      <c r="E30" s="44"/>
      <c r="F30" s="44">
        <v>0.25</v>
      </c>
      <c r="G30" s="44">
        <v>0.25</v>
      </c>
      <c r="H30" s="34">
        <f t="shared" si="5"/>
        <v>0.5</v>
      </c>
      <c r="I30" s="34">
        <v>0</v>
      </c>
      <c r="J30" s="34">
        <v>0</v>
      </c>
      <c r="K30" s="34">
        <v>0</v>
      </c>
      <c r="L30" s="34">
        <v>0</v>
      </c>
      <c r="M30" s="33">
        <f t="shared" si="4"/>
        <v>0</v>
      </c>
      <c r="N30" s="92"/>
      <c r="O30" s="93"/>
      <c r="Q30" s="196"/>
      <c r="R30" s="195"/>
      <c r="S30" s="196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</row>
    <row r="31" spans="1:32" ht="15" customHeight="1">
      <c r="A31" s="37"/>
      <c r="B31" s="49" t="s">
        <v>11</v>
      </c>
      <c r="C31" s="158" t="s">
        <v>12</v>
      </c>
      <c r="D31" s="159"/>
      <c r="E31" s="50"/>
      <c r="F31" s="50">
        <v>3</v>
      </c>
      <c r="G31" s="50">
        <v>0.5</v>
      </c>
      <c r="H31" s="34">
        <f t="shared" si="5"/>
        <v>3.5</v>
      </c>
      <c r="I31" s="51">
        <v>0</v>
      </c>
      <c r="J31" s="51">
        <v>0</v>
      </c>
      <c r="K31" s="51">
        <v>0</v>
      </c>
      <c r="L31" s="51">
        <v>0</v>
      </c>
      <c r="M31" s="33">
        <f t="shared" si="4"/>
        <v>0</v>
      </c>
      <c r="N31" s="160"/>
      <c r="O31" s="161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</row>
    <row r="32" spans="1:32" ht="15" customHeight="1">
      <c r="A32" s="124"/>
      <c r="B32" s="125"/>
      <c r="C32" s="53"/>
      <c r="D32" s="53"/>
      <c r="E32" s="126"/>
      <c r="F32" s="127"/>
      <c r="G32" s="127"/>
      <c r="H32" s="128"/>
      <c r="I32" s="128"/>
      <c r="J32" s="128"/>
      <c r="K32" s="128"/>
      <c r="L32" s="128"/>
      <c r="M32" s="127"/>
      <c r="N32" s="129"/>
      <c r="O32" s="130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</row>
    <row r="33" spans="1:32" ht="15" customHeight="1">
      <c r="A33" s="131"/>
      <c r="B33" s="132"/>
      <c r="C33" s="23"/>
      <c r="D33" s="23"/>
      <c r="E33" s="133"/>
      <c r="F33" s="134"/>
      <c r="G33" s="134"/>
      <c r="H33" s="135"/>
      <c r="I33" s="135"/>
      <c r="J33" s="135"/>
      <c r="K33" s="135"/>
      <c r="L33" s="135"/>
      <c r="M33" s="134"/>
      <c r="N33" s="136"/>
      <c r="O33" s="137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</row>
    <row r="34" spans="1:32" ht="15" customHeight="1">
      <c r="A34" s="131"/>
      <c r="B34" s="132"/>
      <c r="C34" s="23"/>
      <c r="D34" s="23"/>
      <c r="E34" s="133"/>
      <c r="F34" s="134"/>
      <c r="G34" s="134"/>
      <c r="H34" s="135"/>
      <c r="I34" s="135"/>
      <c r="J34" s="135"/>
      <c r="K34" s="135"/>
      <c r="L34" s="135"/>
      <c r="M34" s="134"/>
      <c r="N34" s="136"/>
      <c r="O34" s="137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</row>
    <row r="35" spans="1:32" ht="15" customHeight="1">
      <c r="A35" s="131"/>
      <c r="B35" s="132"/>
      <c r="C35" s="23"/>
      <c r="D35" s="23"/>
      <c r="E35" s="133"/>
      <c r="F35" s="134"/>
      <c r="G35" s="134"/>
      <c r="H35" s="135"/>
      <c r="I35" s="135"/>
      <c r="J35" s="135"/>
      <c r="K35" s="135"/>
      <c r="L35" s="135"/>
      <c r="M35" s="134"/>
      <c r="N35" s="136"/>
      <c r="O35" s="137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</row>
    <row r="36" spans="1:32" ht="15" customHeight="1">
      <c r="A36" s="52" t="s">
        <v>35</v>
      </c>
      <c r="B36" s="114" t="s">
        <v>36</v>
      </c>
      <c r="C36" s="53"/>
      <c r="D36" s="54"/>
      <c r="E36" s="55">
        <v>757.73</v>
      </c>
      <c r="F36" s="56"/>
      <c r="G36" s="56"/>
      <c r="H36" s="56"/>
      <c r="I36" s="57"/>
      <c r="J36" s="57"/>
      <c r="K36" s="57"/>
      <c r="L36" s="57"/>
      <c r="M36" s="56"/>
      <c r="N36" s="162"/>
      <c r="O36" s="163"/>
      <c r="Q36" s="196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</row>
    <row r="37" spans="1:32" ht="15" customHeight="1">
      <c r="A37" s="21"/>
      <c r="B37" s="105" t="s">
        <v>11</v>
      </c>
      <c r="C37" s="35" t="s">
        <v>42</v>
      </c>
      <c r="D37" s="31"/>
      <c r="E37" s="58"/>
      <c r="F37" s="44">
        <v>49.5</v>
      </c>
      <c r="G37" s="44">
        <v>1.75</v>
      </c>
      <c r="H37" s="34">
        <f t="shared" si="0"/>
        <v>51.25</v>
      </c>
      <c r="I37" s="34">
        <v>0</v>
      </c>
      <c r="J37" s="34">
        <v>0</v>
      </c>
      <c r="K37" s="34">
        <v>0</v>
      </c>
      <c r="L37" s="34">
        <v>23</v>
      </c>
      <c r="M37" s="33">
        <f t="shared" ref="M37:M38" si="6">SUM(I37:L37)</f>
        <v>23</v>
      </c>
      <c r="N37" s="92" t="s">
        <v>18</v>
      </c>
      <c r="O37" s="59"/>
      <c r="Q37" s="196"/>
      <c r="R37" s="195"/>
      <c r="S37" s="195"/>
      <c r="T37" s="196">
        <f>SUM(H37:H38)</f>
        <v>113.75</v>
      </c>
      <c r="U37" s="195">
        <f>SUM(E36/300)</f>
        <v>2.5257666666666667</v>
      </c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</row>
    <row r="38" spans="1:32" ht="15" customHeight="1">
      <c r="A38" s="37"/>
      <c r="B38" s="49" t="s">
        <v>11</v>
      </c>
      <c r="C38" s="60" t="s">
        <v>41</v>
      </c>
      <c r="D38" s="39"/>
      <c r="E38" s="50"/>
      <c r="F38" s="50">
        <v>60</v>
      </c>
      <c r="G38" s="50">
        <v>2.5</v>
      </c>
      <c r="H38" s="51">
        <f t="shared" ref="H38" si="7">SUM(F38:G38)</f>
        <v>62.5</v>
      </c>
      <c r="I38" s="51">
        <v>0</v>
      </c>
      <c r="J38" s="51">
        <v>0</v>
      </c>
      <c r="K38" s="51">
        <v>3</v>
      </c>
      <c r="L38" s="42">
        <v>60</v>
      </c>
      <c r="M38" s="41">
        <f t="shared" si="6"/>
        <v>63</v>
      </c>
      <c r="N38" s="160" t="s">
        <v>48</v>
      </c>
      <c r="O38" s="161"/>
      <c r="Q38" s="195"/>
      <c r="R38" s="196"/>
      <c r="S38" s="200">
        <v>49.5</v>
      </c>
      <c r="T38" s="200">
        <v>1.75</v>
      </c>
      <c r="U38" s="201">
        <f>SUM(S38:T38)</f>
        <v>51.25</v>
      </c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</row>
    <row r="39" spans="1:32" ht="15" customHeight="1">
      <c r="A39" s="21" t="s">
        <v>37</v>
      </c>
      <c r="B39" s="47" t="s">
        <v>39</v>
      </c>
      <c r="C39" s="23"/>
      <c r="D39" s="24"/>
      <c r="E39" s="25">
        <v>448.67</v>
      </c>
      <c r="F39" s="28"/>
      <c r="G39" s="28"/>
      <c r="H39" s="27"/>
      <c r="I39" s="27"/>
      <c r="J39" s="27"/>
      <c r="K39" s="27"/>
      <c r="L39" s="27"/>
      <c r="M39" s="28"/>
      <c r="N39" s="153"/>
      <c r="O39" s="155"/>
      <c r="Q39" s="196"/>
      <c r="R39" s="195"/>
      <c r="S39" s="202">
        <v>60</v>
      </c>
      <c r="T39" s="202">
        <v>2.5</v>
      </c>
      <c r="U39" s="203">
        <f>SUM(S39:T39)</f>
        <v>62.5</v>
      </c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</row>
    <row r="40" spans="1:32" ht="15" customHeight="1">
      <c r="A40" s="21"/>
      <c r="B40" s="61" t="s">
        <v>11</v>
      </c>
      <c r="C40" s="62" t="s">
        <v>40</v>
      </c>
      <c r="D40" s="63"/>
      <c r="E40" s="33"/>
      <c r="F40" s="33">
        <v>10</v>
      </c>
      <c r="G40" s="33">
        <v>0</v>
      </c>
      <c r="H40" s="64">
        <f t="shared" ref="H40" si="8">SUM(F40:G40)</f>
        <v>10</v>
      </c>
      <c r="I40" s="64">
        <v>0</v>
      </c>
      <c r="J40" s="64">
        <v>0</v>
      </c>
      <c r="K40" s="64">
        <v>1</v>
      </c>
      <c r="L40" s="64">
        <v>7</v>
      </c>
      <c r="M40" s="33">
        <f>SUM(I40:L40)</f>
        <v>8</v>
      </c>
      <c r="N40" s="164" t="s">
        <v>107</v>
      </c>
      <c r="O40" s="165"/>
      <c r="Q40" s="195"/>
      <c r="R40" s="195"/>
      <c r="S40" s="204">
        <f>SUM(S38:S39)</f>
        <v>109.5</v>
      </c>
      <c r="T40" s="204">
        <f t="shared" ref="T40" si="9">SUM(T38:T39)</f>
        <v>4.25</v>
      </c>
      <c r="U40" s="204">
        <f>SUM(U38:U39)</f>
        <v>113.75</v>
      </c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</row>
    <row r="41" spans="1:32" ht="15" customHeight="1">
      <c r="A41" s="148" t="s">
        <v>25</v>
      </c>
      <c r="B41" s="149"/>
      <c r="C41" s="149"/>
      <c r="D41" s="150"/>
      <c r="E41" s="72">
        <f>SUM(E9:E40)</f>
        <v>5380.4</v>
      </c>
      <c r="F41" s="73">
        <f t="shared" ref="F41:L41" si="10">SUM(F10:F40)</f>
        <v>270.75</v>
      </c>
      <c r="G41" s="73">
        <f t="shared" si="10"/>
        <v>40.269999999999996</v>
      </c>
      <c r="H41" s="73">
        <f t="shared" si="10"/>
        <v>311.02</v>
      </c>
      <c r="I41" s="73">
        <f t="shared" si="10"/>
        <v>0</v>
      </c>
      <c r="J41" s="73">
        <f t="shared" si="10"/>
        <v>0</v>
      </c>
      <c r="K41" s="73">
        <f t="shared" si="10"/>
        <v>5</v>
      </c>
      <c r="L41" s="73">
        <f t="shared" si="10"/>
        <v>94.289999999999992</v>
      </c>
      <c r="M41" s="73">
        <f>SUM(M9:M40)</f>
        <v>99.289999999999992</v>
      </c>
      <c r="N41" s="74"/>
      <c r="O41" s="75"/>
      <c r="P41" s="8"/>
      <c r="Q41" s="196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</row>
    <row r="42" spans="1:32" ht="15" customHeight="1">
      <c r="A42" s="10"/>
      <c r="B42" s="11"/>
      <c r="C42" s="11"/>
      <c r="D42" s="9"/>
      <c r="E42" s="9"/>
      <c r="F42" s="11"/>
      <c r="G42" s="11"/>
      <c r="H42" s="11"/>
      <c r="I42" s="11"/>
      <c r="J42" s="11"/>
      <c r="K42" s="11"/>
      <c r="L42" s="11"/>
      <c r="M42" s="11"/>
      <c r="N42" s="12"/>
      <c r="O42" s="13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</row>
    <row r="43" spans="1:32" ht="15" customHeight="1">
      <c r="A43" s="10"/>
      <c r="B43" s="11"/>
      <c r="C43" s="11"/>
      <c r="D43" s="9"/>
      <c r="E43" s="9"/>
      <c r="F43" s="11"/>
      <c r="G43" s="11"/>
      <c r="H43" s="11"/>
      <c r="I43" s="11"/>
      <c r="J43" s="11"/>
      <c r="K43" s="11"/>
      <c r="L43" s="11"/>
      <c r="M43" s="147" t="s">
        <v>109</v>
      </c>
      <c r="N43" s="12"/>
      <c r="O43" s="13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</row>
    <row r="44" spans="1:32" ht="17.25" customHeight="1">
      <c r="A44" s="10"/>
      <c r="B44" s="11"/>
      <c r="C44" s="11"/>
      <c r="D44" s="9"/>
      <c r="E44" s="9"/>
      <c r="F44" s="11"/>
      <c r="G44" s="11"/>
      <c r="H44" s="19"/>
      <c r="I44" s="19"/>
      <c r="J44" s="19"/>
      <c r="K44" s="19"/>
      <c r="L44" s="19"/>
      <c r="M44" s="7" t="s">
        <v>20</v>
      </c>
      <c r="N44" s="4"/>
      <c r="O44" s="13"/>
      <c r="Q44" s="195"/>
      <c r="R44" s="195"/>
      <c r="S44" s="195"/>
      <c r="T44" s="195">
        <v>12</v>
      </c>
      <c r="U44" s="195"/>
      <c r="V44" s="196">
        <f>SUM(T44-M41)</f>
        <v>-87.289999999999992</v>
      </c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</row>
    <row r="45" spans="1:32" ht="15" customHeight="1">
      <c r="A45" s="10"/>
      <c r="B45" s="11"/>
      <c r="C45" s="14" t="s">
        <v>20</v>
      </c>
      <c r="D45" s="11"/>
      <c r="E45" s="11"/>
      <c r="F45" s="11"/>
      <c r="G45" s="11"/>
      <c r="H45" s="19"/>
      <c r="I45" s="11"/>
      <c r="J45" s="11"/>
      <c r="K45" s="11"/>
      <c r="L45" s="139" t="s">
        <v>102</v>
      </c>
      <c r="M45" s="76" t="s">
        <v>52</v>
      </c>
      <c r="N45" s="12"/>
      <c r="O45" s="13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</row>
    <row r="46" spans="1:32" ht="15" customHeight="1">
      <c r="A46" s="11"/>
      <c r="B46" s="11"/>
      <c r="C46" s="15"/>
      <c r="D46" s="15"/>
      <c r="E46" s="15"/>
      <c r="F46" s="15"/>
      <c r="G46" s="15"/>
      <c r="H46" s="17" t="s">
        <v>108</v>
      </c>
      <c r="I46" s="17"/>
      <c r="J46" s="17"/>
      <c r="K46" s="17"/>
      <c r="L46" s="17"/>
      <c r="M46" s="76"/>
      <c r="N46" s="5"/>
      <c r="O46" s="13"/>
      <c r="Q46" s="195"/>
      <c r="R46" s="195"/>
      <c r="S46" s="195"/>
      <c r="T46" s="195"/>
      <c r="U46" s="196">
        <f>SUM(H37:H38)</f>
        <v>113.75</v>
      </c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</row>
    <row r="47" spans="1:32" ht="1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76"/>
      <c r="N47" s="12"/>
      <c r="O47" s="13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</row>
    <row r="48" spans="1:32" ht="15" customHeight="1">
      <c r="A48" s="11"/>
      <c r="B48" s="11"/>
      <c r="C48" s="11"/>
      <c r="D48" s="11"/>
      <c r="E48" s="11"/>
      <c r="F48" s="11"/>
      <c r="G48" s="11"/>
      <c r="H48" s="19"/>
      <c r="I48" s="19"/>
      <c r="J48" s="19"/>
      <c r="K48" s="19"/>
      <c r="L48" s="19"/>
      <c r="M48" s="76"/>
      <c r="N48" s="12"/>
      <c r="O48" s="13"/>
      <c r="Q48" s="195"/>
      <c r="R48" s="195"/>
      <c r="S48" s="195"/>
      <c r="T48" s="195">
        <v>16</v>
      </c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</row>
    <row r="49" spans="1:32" ht="15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77" t="s">
        <v>104</v>
      </c>
      <c r="N49" s="12"/>
      <c r="O49" s="13"/>
      <c r="Q49" s="195"/>
      <c r="R49" s="195"/>
      <c r="S49" s="195"/>
      <c r="T49" s="196">
        <f>SUM(T48-M41)</f>
        <v>-83.289999999999992</v>
      </c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</row>
    <row r="50" spans="1:32" ht="15" customHeight="1">
      <c r="A50" s="11"/>
      <c r="B50" s="11"/>
      <c r="C50" s="16"/>
      <c r="D50" s="15"/>
      <c r="E50" s="15"/>
      <c r="F50" s="15"/>
      <c r="G50" s="15"/>
      <c r="H50" s="15"/>
      <c r="I50" s="15"/>
      <c r="J50" s="15"/>
      <c r="K50" s="15"/>
      <c r="L50" s="15"/>
      <c r="M50" s="7" t="s">
        <v>105</v>
      </c>
      <c r="N50" s="6"/>
      <c r="O50" s="13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</row>
    <row r="51" spans="1:32" ht="15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7" t="s">
        <v>106</v>
      </c>
      <c r="N51" s="4"/>
      <c r="O51" s="13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</row>
    <row r="52" spans="1:32" ht="15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4"/>
      <c r="O52" s="13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</row>
    <row r="53" spans="1:32" ht="15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4"/>
      <c r="O53" s="13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</row>
    <row r="54" spans="1:32" ht="1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1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</row>
    <row r="55" spans="1:32" ht="1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1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</row>
    <row r="56" spans="1:32" ht="1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1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</row>
    <row r="57" spans="1:32" ht="1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1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</row>
    <row r="58" spans="1:32" ht="1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1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</row>
    <row r="59" spans="1:32" ht="1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1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</row>
    <row r="60" spans="1:32" ht="1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1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</row>
    <row r="61" spans="1:32" ht="1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1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</row>
    <row r="62" spans="1:32" ht="1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1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</row>
    <row r="63" spans="1:32" ht="1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1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</row>
    <row r="64" spans="1:32" ht="1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1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</row>
    <row r="65" spans="1:32" ht="1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</row>
    <row r="66" spans="1:32" ht="1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</row>
    <row r="67" spans="1:32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</row>
    <row r="68" spans="1:32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</row>
    <row r="69" spans="1:32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</row>
    <row r="70" spans="1:32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</row>
    <row r="71" spans="1:32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</row>
    <row r="72" spans="1:32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</row>
    <row r="73" spans="1:32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</row>
    <row r="74" spans="1:32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</row>
    <row r="75" spans="1:32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</row>
    <row r="76" spans="1:32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</row>
    <row r="77" spans="1:32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</row>
    <row r="78" spans="1:32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</row>
    <row r="79" spans="1:32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</row>
    <row r="80" spans="1:32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</row>
    <row r="81" spans="1:32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</row>
    <row r="82" spans="1:32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</row>
    <row r="83" spans="1:32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</row>
    <row r="84" spans="1:32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</row>
    <row r="85" spans="1:32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</row>
    <row r="86" spans="1:32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</row>
    <row r="87" spans="1:32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</row>
    <row r="88" spans="1:32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</row>
    <row r="89" spans="1:32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</row>
    <row r="90" spans="1:32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  <c r="Q90" s="195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</row>
    <row r="91" spans="1:32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</row>
    <row r="92" spans="1:32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</row>
    <row r="93" spans="1:32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</row>
    <row r="94" spans="1:32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1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195"/>
      <c r="AD94" s="195"/>
      <c r="AE94" s="195"/>
      <c r="AF94" s="195"/>
    </row>
    <row r="95" spans="1:32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1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</row>
    <row r="96" spans="1:32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1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</row>
    <row r="97" spans="1:32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1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</row>
    <row r="98" spans="1:32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1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</row>
    <row r="99" spans="1:32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1"/>
    </row>
    <row r="100" spans="1:32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1"/>
    </row>
    <row r="101" spans="1:32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1"/>
    </row>
    <row r="102" spans="1:32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1"/>
    </row>
    <row r="103" spans="1:32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1"/>
    </row>
    <row r="104" spans="1:32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1"/>
    </row>
    <row r="105" spans="1:32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1"/>
    </row>
    <row r="106" spans="1:32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1"/>
    </row>
    <row r="107" spans="1:32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1"/>
    </row>
    <row r="108" spans="1:32" ht="15.7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32" ht="15.7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32" ht="15.7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32" ht="15.7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32" ht="15.7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5.7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5.7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</sheetData>
  <mergeCells count="35">
    <mergeCell ref="N9:O9"/>
    <mergeCell ref="N10:O10"/>
    <mergeCell ref="N14:O14"/>
    <mergeCell ref="N15:O15"/>
    <mergeCell ref="N16:O16"/>
    <mergeCell ref="N12:O12"/>
    <mergeCell ref="N11:O11"/>
    <mergeCell ref="A3:O3"/>
    <mergeCell ref="A1:O1"/>
    <mergeCell ref="A2:O2"/>
    <mergeCell ref="A4:O4"/>
    <mergeCell ref="A7:A8"/>
    <mergeCell ref="B7:D8"/>
    <mergeCell ref="F7:H7"/>
    <mergeCell ref="N7:O8"/>
    <mergeCell ref="E7:E8"/>
    <mergeCell ref="I7:M7"/>
    <mergeCell ref="A41:D41"/>
    <mergeCell ref="N39:O39"/>
    <mergeCell ref="N40:O40"/>
    <mergeCell ref="N36:O36"/>
    <mergeCell ref="N38:O38"/>
    <mergeCell ref="C31:D31"/>
    <mergeCell ref="N17:O17"/>
    <mergeCell ref="N18:O18"/>
    <mergeCell ref="N19:O19"/>
    <mergeCell ref="N27:O27"/>
    <mergeCell ref="N28:O28"/>
    <mergeCell ref="N31:O31"/>
    <mergeCell ref="N29:O29"/>
    <mergeCell ref="N21:O21"/>
    <mergeCell ref="N22:O22"/>
    <mergeCell ref="N23:O23"/>
    <mergeCell ref="N24:O24"/>
    <mergeCell ref="C24:D24"/>
  </mergeCells>
  <pageMargins left="1.44" right="0.15" top="0.99803149599999996" bottom="0.65748031500000004" header="0.31496062992126" footer="0.31496062992126"/>
  <pageSetup paperSize="5" scale="95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4:J40"/>
  <sheetViews>
    <sheetView topLeftCell="A24" workbookViewId="0">
      <selection activeCell="G28" sqref="G28:J30"/>
    </sheetView>
  </sheetViews>
  <sheetFormatPr defaultRowHeight="15"/>
  <cols>
    <col min="1" max="1" width="5.7109375" customWidth="1"/>
    <col min="2" max="2" width="34.5703125" customWidth="1"/>
    <col min="3" max="3" width="20" customWidth="1"/>
    <col min="4" max="4" width="20.7109375" customWidth="1"/>
  </cols>
  <sheetData>
    <row r="4" spans="1:4">
      <c r="A4" s="84"/>
      <c r="B4" s="84"/>
      <c r="C4" s="84"/>
      <c r="D4" s="84"/>
    </row>
    <row r="5" spans="1:4" ht="16.5">
      <c r="A5" s="188" t="s">
        <v>71</v>
      </c>
      <c r="B5" s="188"/>
      <c r="C5" s="188"/>
      <c r="D5" s="188"/>
    </row>
    <row r="6" spans="1:4">
      <c r="A6" s="189" t="s">
        <v>50</v>
      </c>
      <c r="B6" s="189"/>
      <c r="C6" s="189"/>
      <c r="D6" s="189"/>
    </row>
    <row r="7" spans="1:4">
      <c r="A7" s="190" t="s">
        <v>72</v>
      </c>
      <c r="B7" s="190"/>
      <c r="C7" s="190"/>
      <c r="D7" s="190"/>
    </row>
    <row r="8" spans="1:4">
      <c r="A8" s="190" t="s">
        <v>73</v>
      </c>
      <c r="B8" s="190"/>
      <c r="C8" s="190"/>
      <c r="D8" s="190"/>
    </row>
    <row r="9" spans="1:4" ht="3" customHeight="1" thickBot="1">
      <c r="A9" s="85"/>
      <c r="B9" s="85"/>
      <c r="C9" s="85"/>
      <c r="D9" s="85"/>
    </row>
    <row r="10" spans="1:4" ht="15.75" thickTop="1"/>
    <row r="11" spans="1:4">
      <c r="A11" s="172" t="s">
        <v>74</v>
      </c>
      <c r="B11" s="172"/>
      <c r="C11" s="172"/>
      <c r="D11" s="172"/>
    </row>
    <row r="12" spans="1:4">
      <c r="A12" s="172" t="s">
        <v>75</v>
      </c>
      <c r="B12" s="172"/>
      <c r="C12" s="172"/>
      <c r="D12" s="172"/>
    </row>
    <row r="13" spans="1:4">
      <c r="A13" s="172" t="s">
        <v>49</v>
      </c>
      <c r="B13" s="172"/>
      <c r="C13" s="172"/>
      <c r="D13" s="172"/>
    </row>
    <row r="14" spans="1:4">
      <c r="A14" s="172" t="s">
        <v>101</v>
      </c>
      <c r="B14" s="172"/>
      <c r="C14" s="172"/>
      <c r="D14" s="172"/>
    </row>
    <row r="15" spans="1:4">
      <c r="A15" s="86"/>
      <c r="B15" s="86"/>
      <c r="C15" s="86"/>
      <c r="D15" s="86"/>
    </row>
    <row r="16" spans="1:4">
      <c r="A16" s="193" t="s">
        <v>76</v>
      </c>
      <c r="B16" s="193" t="s">
        <v>64</v>
      </c>
      <c r="C16" s="193" t="s">
        <v>77</v>
      </c>
      <c r="D16" s="193" t="s">
        <v>78</v>
      </c>
    </row>
    <row r="17" spans="1:10" ht="43.5" customHeight="1">
      <c r="A17" s="194"/>
      <c r="B17" s="194"/>
      <c r="C17" s="194"/>
      <c r="D17" s="194"/>
    </row>
    <row r="18" spans="1:10" ht="30" customHeight="1">
      <c r="A18" s="87">
        <v>1</v>
      </c>
      <c r="B18" s="88" t="s">
        <v>79</v>
      </c>
      <c r="C18" s="102">
        <v>311.02</v>
      </c>
      <c r="D18" s="102">
        <v>99.29</v>
      </c>
    </row>
    <row r="19" spans="1:10" ht="30" customHeight="1">
      <c r="A19" s="87">
        <v>2</v>
      </c>
      <c r="B19" s="88" t="s">
        <v>81</v>
      </c>
      <c r="C19" s="102">
        <v>142.86000000000001</v>
      </c>
      <c r="D19" s="102">
        <v>22.68</v>
      </c>
    </row>
    <row r="20" spans="1:10" ht="30" customHeight="1">
      <c r="A20" s="87">
        <v>3</v>
      </c>
      <c r="B20" s="88" t="s">
        <v>80</v>
      </c>
      <c r="C20" s="102">
        <v>351.35</v>
      </c>
      <c r="D20" s="102">
        <v>77.75</v>
      </c>
    </row>
    <row r="21" spans="1:10" ht="30" customHeight="1">
      <c r="A21" s="87">
        <v>4</v>
      </c>
      <c r="B21" s="88" t="s">
        <v>85</v>
      </c>
      <c r="C21" s="102">
        <v>3.25</v>
      </c>
      <c r="D21" s="102">
        <v>1.6</v>
      </c>
    </row>
    <row r="22" spans="1:10" ht="30" customHeight="1">
      <c r="A22" s="87">
        <v>5</v>
      </c>
      <c r="B22" s="88" t="s">
        <v>82</v>
      </c>
      <c r="C22" s="102">
        <v>139.65</v>
      </c>
      <c r="D22" s="102">
        <v>19.95</v>
      </c>
    </row>
    <row r="23" spans="1:10" ht="30" customHeight="1">
      <c r="A23" s="87">
        <v>6</v>
      </c>
      <c r="B23" s="88" t="s">
        <v>83</v>
      </c>
      <c r="C23" s="102">
        <v>282.57</v>
      </c>
      <c r="D23" s="102">
        <v>59.75</v>
      </c>
    </row>
    <row r="24" spans="1:10" ht="30" customHeight="1">
      <c r="A24" s="87">
        <v>7</v>
      </c>
      <c r="B24" s="88" t="s">
        <v>89</v>
      </c>
      <c r="C24" s="102">
        <v>22.75</v>
      </c>
      <c r="D24" s="102">
        <v>2.4500000000000002</v>
      </c>
    </row>
    <row r="25" spans="1:10" ht="30" customHeight="1">
      <c r="A25" s="87">
        <v>8</v>
      </c>
      <c r="B25" s="88" t="s">
        <v>84</v>
      </c>
      <c r="C25" s="102">
        <v>67.08</v>
      </c>
      <c r="D25" s="102">
        <v>8.1999999999999993</v>
      </c>
    </row>
    <row r="26" spans="1:10" ht="30" customHeight="1">
      <c r="A26" s="87">
        <v>9</v>
      </c>
      <c r="B26" s="88" t="s">
        <v>86</v>
      </c>
      <c r="C26" s="102">
        <v>59.52</v>
      </c>
      <c r="D26" s="102">
        <v>7.3</v>
      </c>
    </row>
    <row r="27" spans="1:10" ht="30" customHeight="1">
      <c r="A27" s="87">
        <v>10</v>
      </c>
      <c r="B27" s="88" t="s">
        <v>87</v>
      </c>
      <c r="C27" s="102">
        <v>56.85</v>
      </c>
      <c r="D27" s="102">
        <v>3.43</v>
      </c>
    </row>
    <row r="28" spans="1:10" ht="30" customHeight="1">
      <c r="A28" s="87">
        <v>11</v>
      </c>
      <c r="B28" s="88" t="s">
        <v>88</v>
      </c>
      <c r="C28" s="102">
        <v>40.92</v>
      </c>
      <c r="D28" s="102">
        <v>4.25</v>
      </c>
    </row>
    <row r="29" spans="1:10" ht="20.25" customHeight="1">
      <c r="A29" s="191" t="s">
        <v>25</v>
      </c>
      <c r="B29" s="192"/>
      <c r="C29" s="103">
        <f>SUM(C18:C28)</f>
        <v>1477.82</v>
      </c>
      <c r="D29" s="103">
        <f>SUM(D18:D28)</f>
        <v>306.64999999999998</v>
      </c>
      <c r="I29" s="80"/>
      <c r="J29" s="80"/>
    </row>
    <row r="30" spans="1:10">
      <c r="A30" s="89"/>
      <c r="B30" s="89"/>
      <c r="C30" s="89"/>
      <c r="D30" s="89"/>
    </row>
    <row r="31" spans="1:10">
      <c r="A31" s="89"/>
      <c r="B31" s="89"/>
      <c r="C31" s="89" t="s">
        <v>109</v>
      </c>
      <c r="D31" s="89"/>
    </row>
    <row r="32" spans="1:10">
      <c r="A32" s="89"/>
      <c r="B32" s="89"/>
      <c r="C32" s="89" t="s">
        <v>20</v>
      </c>
      <c r="D32" s="89"/>
    </row>
    <row r="33" spans="1:4">
      <c r="A33" s="89"/>
      <c r="B33" s="139" t="s">
        <v>102</v>
      </c>
      <c r="C33" s="76" t="s">
        <v>52</v>
      </c>
      <c r="D33" s="90"/>
    </row>
    <row r="34" spans="1:4">
      <c r="A34" s="89"/>
      <c r="B34" s="17"/>
      <c r="C34" s="76"/>
      <c r="D34" s="90"/>
    </row>
    <row r="35" spans="1:4">
      <c r="A35" s="89"/>
      <c r="B35" s="11"/>
      <c r="C35" s="76"/>
      <c r="D35" s="90"/>
    </row>
    <row r="36" spans="1:4">
      <c r="A36" s="89"/>
      <c r="B36" s="19"/>
      <c r="C36" s="76"/>
      <c r="D36" s="90"/>
    </row>
    <row r="37" spans="1:4">
      <c r="A37" s="89"/>
      <c r="B37" s="11"/>
      <c r="C37" s="77" t="s">
        <v>104</v>
      </c>
      <c r="D37" s="91"/>
    </row>
    <row r="38" spans="1:4">
      <c r="A38" s="89"/>
      <c r="B38" s="15"/>
      <c r="C38" s="7" t="s">
        <v>105</v>
      </c>
      <c r="D38" s="89"/>
    </row>
    <row r="39" spans="1:4">
      <c r="A39" s="89"/>
      <c r="B39" s="11"/>
      <c r="C39" s="7" t="s">
        <v>106</v>
      </c>
      <c r="D39" s="89"/>
    </row>
    <row r="40" spans="1:4">
      <c r="A40" s="89"/>
      <c r="B40" s="89"/>
      <c r="C40" s="89"/>
      <c r="D40" s="89"/>
    </row>
  </sheetData>
  <mergeCells count="13">
    <mergeCell ref="A12:D12"/>
    <mergeCell ref="A5:D5"/>
    <mergeCell ref="A6:D6"/>
    <mergeCell ref="A7:D7"/>
    <mergeCell ref="A8:D8"/>
    <mergeCell ref="A11:D11"/>
    <mergeCell ref="A29:B29"/>
    <mergeCell ref="A13:D13"/>
    <mergeCell ref="A14:D14"/>
    <mergeCell ref="A16:A17"/>
    <mergeCell ref="B16:B17"/>
    <mergeCell ref="C16:C17"/>
    <mergeCell ref="D16:D17"/>
  </mergeCells>
  <pageMargins left="1.21" right="0.7" top="0.75" bottom="0.75" header="0.3" footer="0.3"/>
  <pageSetup paperSize="5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6">
    <tabColor rgb="FF92D050"/>
  </sheetPr>
  <dimension ref="A1:AP88"/>
  <sheetViews>
    <sheetView topLeftCell="H1" workbookViewId="0">
      <selection activeCell="R8" sqref="R8:AP84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42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42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42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42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42">
      <c r="A5" s="7" t="s">
        <v>29</v>
      </c>
      <c r="B5" s="7"/>
      <c r="C5" s="7"/>
      <c r="D5" s="7" t="s">
        <v>67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42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42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R7" s="18"/>
    </row>
    <row r="8" spans="1:42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  <c r="AP8" s="195"/>
    </row>
    <row r="9" spans="1:42" ht="15" customHeight="1">
      <c r="A9" s="21" t="s">
        <v>10</v>
      </c>
      <c r="B9" s="22" t="s">
        <v>31</v>
      </c>
      <c r="C9" s="23"/>
      <c r="D9" s="24"/>
      <c r="E9" s="25">
        <v>68</v>
      </c>
      <c r="F9" s="26"/>
      <c r="G9" s="26"/>
      <c r="H9" s="26"/>
      <c r="I9" s="26"/>
      <c r="J9" s="26"/>
      <c r="K9" s="26"/>
      <c r="L9" s="26"/>
      <c r="M9" s="26"/>
      <c r="N9" s="166"/>
      <c r="O9" s="167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</row>
    <row r="10" spans="1:42" ht="15" customHeight="1">
      <c r="A10" s="21"/>
      <c r="B10" s="29" t="s">
        <v>11</v>
      </c>
      <c r="C10" s="30" t="s">
        <v>90</v>
      </c>
      <c r="D10" s="31"/>
      <c r="E10" s="32"/>
      <c r="F10" s="33">
        <v>1</v>
      </c>
      <c r="G10" s="33">
        <v>0.75</v>
      </c>
      <c r="H10" s="34">
        <f t="shared" ref="H10:H11" si="0">SUM(F10:G10)</f>
        <v>1.75</v>
      </c>
      <c r="I10" s="64">
        <v>0</v>
      </c>
      <c r="J10" s="64">
        <v>0</v>
      </c>
      <c r="K10" s="64">
        <v>0</v>
      </c>
      <c r="L10" s="64">
        <v>0.5</v>
      </c>
      <c r="M10" s="33">
        <f>SUM(I10:L10)</f>
        <v>0.5</v>
      </c>
      <c r="N10" s="156" t="s">
        <v>63</v>
      </c>
      <c r="O10" s="157"/>
      <c r="R10" s="196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</row>
    <row r="11" spans="1:42" ht="15" customHeight="1">
      <c r="A11" s="21"/>
      <c r="B11" s="29" t="s">
        <v>11</v>
      </c>
      <c r="C11" s="35" t="s">
        <v>46</v>
      </c>
      <c r="D11" s="31"/>
      <c r="E11" s="32"/>
      <c r="F11" s="33">
        <v>0.5</v>
      </c>
      <c r="G11" s="33">
        <v>0</v>
      </c>
      <c r="H11" s="34">
        <f t="shared" si="0"/>
        <v>0.5</v>
      </c>
      <c r="I11" s="64">
        <v>0</v>
      </c>
      <c r="J11" s="64">
        <v>0</v>
      </c>
      <c r="K11" s="64">
        <v>0</v>
      </c>
      <c r="L11" s="64">
        <v>0.5</v>
      </c>
      <c r="M11" s="33">
        <f t="shared" ref="M11:M12" si="1">SUM(I11:L11)</f>
        <v>0.5</v>
      </c>
      <c r="N11" s="156" t="s">
        <v>63</v>
      </c>
      <c r="O11" s="157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195"/>
    </row>
    <row r="12" spans="1:42" ht="15" customHeight="1">
      <c r="A12" s="21"/>
      <c r="B12" s="61" t="s">
        <v>11</v>
      </c>
      <c r="C12" s="62" t="s">
        <v>15</v>
      </c>
      <c r="D12" s="63"/>
      <c r="E12" s="113"/>
      <c r="F12" s="33">
        <v>0.25</v>
      </c>
      <c r="G12" s="33">
        <v>0</v>
      </c>
      <c r="H12" s="64">
        <f>SUM(F12:G12)</f>
        <v>0.25</v>
      </c>
      <c r="I12" s="64">
        <v>0</v>
      </c>
      <c r="J12" s="64">
        <v>0</v>
      </c>
      <c r="K12" s="64">
        <v>0</v>
      </c>
      <c r="L12" s="64">
        <v>0</v>
      </c>
      <c r="M12" s="33">
        <f t="shared" si="1"/>
        <v>0</v>
      </c>
      <c r="N12" s="164"/>
      <c r="O12" s="16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</row>
    <row r="13" spans="1:42" ht="15" customHeight="1">
      <c r="A13" s="52" t="s">
        <v>14</v>
      </c>
      <c r="B13" s="114" t="s">
        <v>39</v>
      </c>
      <c r="C13" s="53"/>
      <c r="D13" s="54"/>
      <c r="E13" s="115">
        <v>34.57</v>
      </c>
      <c r="F13" s="56"/>
      <c r="G13" s="56"/>
      <c r="H13" s="57"/>
      <c r="I13" s="57"/>
      <c r="J13" s="57"/>
      <c r="K13" s="57"/>
      <c r="L13" s="57"/>
      <c r="M13" s="56"/>
      <c r="N13" s="162"/>
      <c r="O13" s="163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</row>
    <row r="14" spans="1:42" ht="15" customHeight="1">
      <c r="A14" s="21"/>
      <c r="B14" s="61" t="s">
        <v>11</v>
      </c>
      <c r="C14" s="62" t="s">
        <v>40</v>
      </c>
      <c r="D14" s="63"/>
      <c r="E14" s="33"/>
      <c r="F14" s="33">
        <v>0.75</v>
      </c>
      <c r="G14" s="33">
        <v>0</v>
      </c>
      <c r="H14" s="64">
        <f t="shared" ref="H14" si="2">SUM(F14:G14)</f>
        <v>0.75</v>
      </c>
      <c r="I14" s="64">
        <v>0</v>
      </c>
      <c r="J14" s="64">
        <v>0</v>
      </c>
      <c r="K14" s="64">
        <v>0</v>
      </c>
      <c r="L14" s="64">
        <v>0.6</v>
      </c>
      <c r="M14" s="33">
        <f>SUM(I14:L14)</f>
        <v>0.6</v>
      </c>
      <c r="N14" s="164" t="s">
        <v>63</v>
      </c>
      <c r="O14" s="165"/>
      <c r="R14" s="195"/>
      <c r="S14" s="195"/>
      <c r="T14" s="195"/>
      <c r="U14" s="196">
        <f>SUM(E13/100)</f>
        <v>0.34570000000000001</v>
      </c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</row>
    <row r="15" spans="1:42" ht="15" customHeight="1">
      <c r="A15" s="148" t="s">
        <v>25</v>
      </c>
      <c r="B15" s="149"/>
      <c r="C15" s="149"/>
      <c r="D15" s="150"/>
      <c r="E15" s="72"/>
      <c r="F15" s="73">
        <f>SUM(F10:F14)</f>
        <v>2.5</v>
      </c>
      <c r="G15" s="73">
        <f t="shared" ref="G15:M15" si="3">SUM(G10:G14)</f>
        <v>0.75</v>
      </c>
      <c r="H15" s="73">
        <f t="shared" si="3"/>
        <v>3.25</v>
      </c>
      <c r="I15" s="73">
        <f t="shared" si="3"/>
        <v>0</v>
      </c>
      <c r="J15" s="73">
        <f t="shared" si="3"/>
        <v>0</v>
      </c>
      <c r="K15" s="73">
        <f t="shared" si="3"/>
        <v>0</v>
      </c>
      <c r="L15" s="73">
        <f t="shared" si="3"/>
        <v>1.6</v>
      </c>
      <c r="M15" s="73">
        <f t="shared" si="3"/>
        <v>1.6</v>
      </c>
      <c r="N15" s="74"/>
      <c r="O15" s="75"/>
      <c r="P15" s="8"/>
      <c r="Q15" s="18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  <c r="AP15" s="195"/>
    </row>
    <row r="16" spans="1:42" ht="15" customHeight="1">
      <c r="A16" s="10"/>
      <c r="B16" s="11"/>
      <c r="C16" s="11"/>
      <c r="D16" s="9"/>
      <c r="E16" s="9"/>
      <c r="F16" s="11"/>
      <c r="G16" s="11"/>
      <c r="H16" s="11"/>
      <c r="I16" s="11"/>
      <c r="J16" s="11"/>
      <c r="K16" s="11"/>
      <c r="L16" s="11"/>
      <c r="M16" s="11"/>
      <c r="N16" s="12"/>
      <c r="O16" s="13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</row>
    <row r="17" spans="1:42" ht="15" customHeight="1">
      <c r="A17" s="10"/>
      <c r="B17" s="11"/>
      <c r="C17" s="11"/>
      <c r="D17" s="9"/>
      <c r="E17" s="9"/>
      <c r="F17" s="11"/>
      <c r="G17" s="11"/>
      <c r="H17" s="11"/>
      <c r="I17" s="11"/>
      <c r="J17" s="11"/>
      <c r="K17" s="11"/>
      <c r="L17" s="11"/>
      <c r="M17" s="147" t="s">
        <v>109</v>
      </c>
      <c r="N17" s="12"/>
      <c r="O17" s="13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</row>
    <row r="18" spans="1:42" ht="17.25" customHeight="1">
      <c r="A18" s="10"/>
      <c r="B18" s="11"/>
      <c r="C18" s="11"/>
      <c r="D18" s="9"/>
      <c r="E18" s="9"/>
      <c r="F18" s="11"/>
      <c r="G18" s="11"/>
      <c r="H18" s="19"/>
      <c r="I18" s="19"/>
      <c r="J18" s="19"/>
      <c r="K18" s="19"/>
      <c r="L18" s="19"/>
      <c r="M18" s="7" t="s">
        <v>20</v>
      </c>
      <c r="N18" s="4"/>
      <c r="O18" s="13"/>
      <c r="R18" s="195"/>
      <c r="S18" s="195"/>
      <c r="T18" s="195">
        <v>12</v>
      </c>
      <c r="U18" s="195"/>
      <c r="V18" s="196">
        <f>SUM(T18-M15)</f>
        <v>10.4</v>
      </c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  <c r="AP18" s="195"/>
    </row>
    <row r="19" spans="1:42" ht="15" customHeight="1">
      <c r="A19" s="10"/>
      <c r="B19" s="11"/>
      <c r="C19" s="14" t="s">
        <v>20</v>
      </c>
      <c r="D19" s="11"/>
      <c r="E19" s="11"/>
      <c r="F19" s="11"/>
      <c r="G19" s="11"/>
      <c r="H19" s="19"/>
      <c r="I19" s="11"/>
      <c r="J19" s="11"/>
      <c r="K19" s="11"/>
      <c r="L19" s="139" t="s">
        <v>102</v>
      </c>
      <c r="M19" s="76" t="s">
        <v>52</v>
      </c>
      <c r="N19" s="12"/>
      <c r="O19" s="13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</row>
    <row r="20" spans="1:42" ht="15" customHeight="1">
      <c r="A20" s="11"/>
      <c r="B20" s="11"/>
      <c r="C20" s="15"/>
      <c r="D20" s="15"/>
      <c r="E20" s="15"/>
      <c r="F20" s="15"/>
      <c r="G20" s="15"/>
      <c r="H20" s="17"/>
      <c r="I20" s="17"/>
      <c r="J20" s="17"/>
      <c r="K20" s="17"/>
      <c r="L20" s="17"/>
      <c r="M20" s="76"/>
      <c r="N20" s="5"/>
      <c r="O20" s="13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</row>
    <row r="21" spans="1:42" ht="1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76"/>
      <c r="N21" s="12"/>
      <c r="O21" s="13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</row>
    <row r="22" spans="1:42" ht="15" customHeight="1">
      <c r="A22" s="11"/>
      <c r="B22" s="11"/>
      <c r="C22" s="11"/>
      <c r="D22" s="11"/>
      <c r="E22" s="11"/>
      <c r="F22" s="11"/>
      <c r="G22" s="11"/>
      <c r="H22" s="19"/>
      <c r="I22" s="19"/>
      <c r="J22" s="19"/>
      <c r="K22" s="19"/>
      <c r="L22" s="19"/>
      <c r="M22" s="76"/>
      <c r="N22" s="12"/>
      <c r="O22" s="13"/>
      <c r="R22" s="195"/>
      <c r="S22" s="195"/>
      <c r="T22" s="195">
        <v>16</v>
      </c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</row>
    <row r="23" spans="1:42" ht="15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77" t="s">
        <v>104</v>
      </c>
      <c r="N23" s="12"/>
      <c r="O23" s="13"/>
      <c r="R23" s="195"/>
      <c r="S23" s="195"/>
      <c r="T23" s="196">
        <f>SUM(T22-M15)</f>
        <v>14.4</v>
      </c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</row>
    <row r="24" spans="1:42" ht="15" customHeight="1">
      <c r="A24" s="11"/>
      <c r="B24" s="11"/>
      <c r="C24" s="16"/>
      <c r="D24" s="15"/>
      <c r="E24" s="15"/>
      <c r="F24" s="15"/>
      <c r="G24" s="15"/>
      <c r="H24" s="15"/>
      <c r="I24" s="15"/>
      <c r="J24" s="15"/>
      <c r="K24" s="15"/>
      <c r="L24" s="15"/>
      <c r="M24" s="7" t="s">
        <v>105</v>
      </c>
      <c r="N24" s="6"/>
      <c r="O24" s="13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</row>
    <row r="25" spans="1:42" ht="15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7" t="s">
        <v>106</v>
      </c>
      <c r="N25" s="4"/>
      <c r="O25" s="13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</row>
    <row r="26" spans="1:42" ht="15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4"/>
      <c r="O26" s="13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</row>
    <row r="27" spans="1:42" ht="1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4"/>
      <c r="O27" s="13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</row>
    <row r="28" spans="1:42" ht="1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1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</row>
    <row r="29" spans="1:42" ht="1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1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  <c r="AP29" s="195"/>
    </row>
    <row r="30" spans="1:42" ht="1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1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  <c r="AP30" s="195"/>
    </row>
    <row r="31" spans="1:42" ht="1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1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</row>
    <row r="32" spans="1:42" ht="1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1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</row>
    <row r="33" spans="1:42" ht="1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1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  <c r="AK33" s="195"/>
      <c r="AL33" s="195"/>
      <c r="AM33" s="195"/>
      <c r="AN33" s="195"/>
      <c r="AO33" s="195"/>
      <c r="AP33" s="195"/>
    </row>
    <row r="34" spans="1:42" ht="1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1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</row>
    <row r="35" spans="1:42" ht="1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1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</row>
    <row r="36" spans="1:42" ht="1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1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</row>
    <row r="37" spans="1:42" ht="1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1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</row>
    <row r="38" spans="1:42" ht="1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1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</row>
    <row r="39" spans="1:42" ht="1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1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</row>
    <row r="40" spans="1:42" ht="1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1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</row>
    <row r="41" spans="1:42" ht="15.7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1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  <c r="AK41" s="195"/>
      <c r="AL41" s="195"/>
      <c r="AM41" s="195"/>
      <c r="AN41" s="195"/>
      <c r="AO41" s="195"/>
      <c r="AP41" s="195"/>
    </row>
    <row r="42" spans="1:42" ht="15.7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1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  <c r="AK42" s="195"/>
      <c r="AL42" s="195"/>
      <c r="AM42" s="195"/>
      <c r="AN42" s="195"/>
      <c r="AO42" s="195"/>
      <c r="AP42" s="195"/>
    </row>
    <row r="43" spans="1:42" ht="15.7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1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  <c r="AK43" s="195"/>
      <c r="AL43" s="195"/>
      <c r="AM43" s="195"/>
      <c r="AN43" s="195"/>
      <c r="AO43" s="195"/>
      <c r="AP43" s="195"/>
    </row>
    <row r="44" spans="1:42" ht="15.7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1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</row>
    <row r="45" spans="1:42" ht="15.7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1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</row>
    <row r="46" spans="1:42" ht="15.7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1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</row>
    <row r="47" spans="1:42" ht="15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1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</row>
    <row r="48" spans="1:42" ht="15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1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</row>
    <row r="49" spans="1:42" ht="15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1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</row>
    <row r="50" spans="1:42" ht="15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1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</row>
    <row r="51" spans="1:42" ht="15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1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</row>
    <row r="52" spans="1:42" ht="15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1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</row>
    <row r="53" spans="1:42" ht="15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1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</row>
    <row r="54" spans="1:42" ht="15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1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</row>
    <row r="55" spans="1:42" ht="15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1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</row>
    <row r="56" spans="1:42" ht="15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1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  <c r="AK56" s="195"/>
      <c r="AL56" s="195"/>
      <c r="AM56" s="195"/>
      <c r="AN56" s="195"/>
      <c r="AO56" s="195"/>
      <c r="AP56" s="195"/>
    </row>
    <row r="57" spans="1:42" ht="15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1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  <c r="AK57" s="195"/>
      <c r="AL57" s="195"/>
      <c r="AM57" s="195"/>
      <c r="AN57" s="195"/>
      <c r="AO57" s="195"/>
      <c r="AP57" s="195"/>
    </row>
    <row r="58" spans="1:42" ht="15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1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</row>
    <row r="59" spans="1:42" ht="15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1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</row>
    <row r="60" spans="1:42" ht="15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1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</row>
    <row r="61" spans="1:42" ht="15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</row>
    <row r="62" spans="1:42" ht="15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1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</row>
    <row r="63" spans="1:42" ht="15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1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  <c r="AK63" s="195"/>
      <c r="AL63" s="195"/>
      <c r="AM63" s="195"/>
      <c r="AN63" s="195"/>
      <c r="AO63" s="195"/>
      <c r="AP63" s="195"/>
    </row>
    <row r="64" spans="1:42" ht="15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1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  <c r="AK64" s="195"/>
      <c r="AL64" s="195"/>
      <c r="AM64" s="195"/>
      <c r="AN64" s="195"/>
      <c r="AO64" s="195"/>
      <c r="AP64" s="195"/>
    </row>
    <row r="65" spans="1:42" ht="15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  <c r="AK65" s="195"/>
      <c r="AL65" s="195"/>
      <c r="AM65" s="195"/>
      <c r="AN65" s="195"/>
      <c r="AO65" s="195"/>
      <c r="AP65" s="195"/>
    </row>
    <row r="66" spans="1:42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  <c r="AK66" s="195"/>
      <c r="AL66" s="195"/>
      <c r="AM66" s="195"/>
      <c r="AN66" s="195"/>
      <c r="AO66" s="195"/>
      <c r="AP66" s="195"/>
    </row>
    <row r="67" spans="1:42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  <c r="AK67" s="195"/>
      <c r="AL67" s="195"/>
      <c r="AM67" s="195"/>
      <c r="AN67" s="195"/>
      <c r="AO67" s="195"/>
      <c r="AP67" s="195"/>
    </row>
    <row r="68" spans="1:42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  <c r="AK68" s="195"/>
      <c r="AL68" s="195"/>
      <c r="AM68" s="195"/>
      <c r="AN68" s="195"/>
      <c r="AO68" s="195"/>
      <c r="AP68" s="195"/>
    </row>
    <row r="69" spans="1:42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  <c r="AK69" s="195"/>
      <c r="AL69" s="195"/>
      <c r="AM69" s="195"/>
      <c r="AN69" s="195"/>
      <c r="AO69" s="195"/>
      <c r="AP69" s="195"/>
    </row>
    <row r="70" spans="1:42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5"/>
      <c r="AO70" s="195"/>
      <c r="AP70" s="195"/>
    </row>
    <row r="71" spans="1:42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  <c r="AP71" s="195"/>
    </row>
    <row r="72" spans="1:42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  <c r="AK72" s="195"/>
      <c r="AL72" s="195"/>
      <c r="AM72" s="195"/>
      <c r="AN72" s="195"/>
      <c r="AO72" s="195"/>
      <c r="AP72" s="195"/>
    </row>
    <row r="73" spans="1:42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  <c r="AK73" s="195"/>
      <c r="AL73" s="195"/>
      <c r="AM73" s="195"/>
      <c r="AN73" s="195"/>
      <c r="AO73" s="195"/>
      <c r="AP73" s="195"/>
    </row>
    <row r="74" spans="1:42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  <c r="AK74" s="195"/>
      <c r="AL74" s="195"/>
      <c r="AM74" s="195"/>
      <c r="AN74" s="195"/>
      <c r="AO74" s="195"/>
      <c r="AP74" s="195"/>
    </row>
    <row r="75" spans="1:42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</row>
    <row r="76" spans="1:42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</row>
    <row r="77" spans="1:42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  <c r="AK77" s="195"/>
      <c r="AL77" s="195"/>
      <c r="AM77" s="195"/>
      <c r="AN77" s="195"/>
      <c r="AO77" s="195"/>
      <c r="AP77" s="195"/>
    </row>
    <row r="78" spans="1:42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195"/>
    </row>
    <row r="79" spans="1:42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  <c r="AK79" s="195"/>
      <c r="AL79" s="195"/>
      <c r="AM79" s="195"/>
      <c r="AN79" s="195"/>
      <c r="AO79" s="195"/>
      <c r="AP79" s="195"/>
    </row>
    <row r="80" spans="1:42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  <c r="AK80" s="195"/>
      <c r="AL80" s="195"/>
      <c r="AM80" s="195"/>
      <c r="AN80" s="195"/>
      <c r="AO80" s="195"/>
      <c r="AP80" s="195"/>
    </row>
    <row r="81" spans="1:42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  <c r="AP81" s="195"/>
    </row>
    <row r="82" spans="1:42" ht="15.7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  <c r="AP82" s="195"/>
    </row>
    <row r="83" spans="1:42" ht="15.7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  <c r="AP83" s="195"/>
    </row>
    <row r="84" spans="1:42" ht="15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  <c r="AK84" s="195"/>
      <c r="AL84" s="195"/>
      <c r="AM84" s="195"/>
      <c r="AN84" s="195"/>
      <c r="AO84" s="195"/>
      <c r="AP84" s="195"/>
    </row>
    <row r="85" spans="1:42" ht="15.7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42" ht="15.7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42" ht="15.7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42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</sheetData>
  <mergeCells count="17">
    <mergeCell ref="A15:D15"/>
    <mergeCell ref="N13:O13"/>
    <mergeCell ref="N14:O14"/>
    <mergeCell ref="N9:O9"/>
    <mergeCell ref="N10:O10"/>
    <mergeCell ref="N11:O11"/>
    <mergeCell ref="N12:O12"/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</mergeCells>
  <pageMargins left="1.44" right="0.15" top="0.74803149606299202" bottom="0.65748031500000004" header="0.31496062992126" footer="0.31496062992126"/>
  <pageSetup paperSize="5" scale="95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3">
    <tabColor rgb="FF92D050"/>
  </sheetPr>
  <dimension ref="A1:AC94"/>
  <sheetViews>
    <sheetView topLeftCell="I1" workbookViewId="0">
      <selection activeCell="Q7" sqref="Q7:AC88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29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29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29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29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29">
      <c r="A5" s="7" t="s">
        <v>29</v>
      </c>
      <c r="B5" s="7"/>
      <c r="C5" s="7"/>
      <c r="D5" s="7" t="s">
        <v>70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29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29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Q7" s="195"/>
      <c r="R7" s="196">
        <f>SUM(H10:H13)</f>
        <v>14.5</v>
      </c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</row>
    <row r="8" spans="1:29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</row>
    <row r="9" spans="1:29" ht="15" customHeight="1">
      <c r="A9" s="21" t="s">
        <v>10</v>
      </c>
      <c r="B9" s="22" t="s">
        <v>31</v>
      </c>
      <c r="C9" s="23"/>
      <c r="D9" s="24"/>
      <c r="E9" s="25">
        <v>646</v>
      </c>
      <c r="F9" s="26"/>
      <c r="G9" s="26"/>
      <c r="H9" s="26"/>
      <c r="I9" s="26"/>
      <c r="J9" s="26"/>
      <c r="K9" s="26"/>
      <c r="L9" s="26"/>
      <c r="M9" s="26"/>
      <c r="N9" s="166"/>
      <c r="O9" s="167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</row>
    <row r="10" spans="1:29" ht="15" customHeight="1">
      <c r="A10" s="21"/>
      <c r="B10" s="29" t="s">
        <v>11</v>
      </c>
      <c r="C10" s="30" t="s">
        <v>90</v>
      </c>
      <c r="D10" s="31"/>
      <c r="E10" s="32"/>
      <c r="F10" s="33">
        <v>5</v>
      </c>
      <c r="G10" s="33">
        <v>1.5</v>
      </c>
      <c r="H10" s="34">
        <f t="shared" ref="H10:H13" si="0">SUM(F10:G10)</f>
        <v>6.5</v>
      </c>
      <c r="I10" s="64">
        <v>0</v>
      </c>
      <c r="J10" s="64">
        <v>0</v>
      </c>
      <c r="K10" s="64">
        <v>0</v>
      </c>
      <c r="L10" s="64">
        <v>0</v>
      </c>
      <c r="M10" s="33">
        <f>SUM(I10:L10)</f>
        <v>0</v>
      </c>
      <c r="N10" s="156"/>
      <c r="O10" s="157"/>
      <c r="Q10" s="195"/>
      <c r="R10" s="196">
        <f>SUM(M10:M13)</f>
        <v>0.5</v>
      </c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</row>
    <row r="11" spans="1:29" ht="15" customHeight="1">
      <c r="A11" s="21"/>
      <c r="B11" s="29" t="s">
        <v>11</v>
      </c>
      <c r="C11" s="35" t="s">
        <v>46</v>
      </c>
      <c r="D11" s="31"/>
      <c r="E11" s="32"/>
      <c r="F11" s="33">
        <v>2</v>
      </c>
      <c r="G11" s="33">
        <v>0</v>
      </c>
      <c r="H11" s="34">
        <f t="shared" si="0"/>
        <v>2</v>
      </c>
      <c r="I11" s="64">
        <v>0</v>
      </c>
      <c r="J11" s="64">
        <v>0</v>
      </c>
      <c r="K11" s="64">
        <v>0</v>
      </c>
      <c r="L11" s="64">
        <v>0</v>
      </c>
      <c r="M11" s="33">
        <f t="shared" ref="M11:M13" si="1">SUM(I11:L11)</f>
        <v>0</v>
      </c>
      <c r="N11" s="156"/>
      <c r="O11" s="157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</row>
    <row r="12" spans="1:29" ht="15" customHeight="1">
      <c r="A12" s="21"/>
      <c r="B12" s="29" t="s">
        <v>11</v>
      </c>
      <c r="C12" s="35" t="s">
        <v>15</v>
      </c>
      <c r="D12" s="31"/>
      <c r="E12" s="32"/>
      <c r="F12" s="33">
        <v>2.75</v>
      </c>
      <c r="G12" s="33">
        <v>0.25</v>
      </c>
      <c r="H12" s="34">
        <f>SUM(F12:G12)</f>
        <v>3</v>
      </c>
      <c r="I12" s="64">
        <v>0</v>
      </c>
      <c r="J12" s="64">
        <v>0</v>
      </c>
      <c r="K12" s="64">
        <v>0</v>
      </c>
      <c r="L12" s="64">
        <v>0.25</v>
      </c>
      <c r="M12" s="33">
        <f t="shared" si="1"/>
        <v>0.25</v>
      </c>
      <c r="N12" s="156" t="s">
        <v>48</v>
      </c>
      <c r="O12" s="157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</row>
    <row r="13" spans="1:29" ht="15" customHeight="1">
      <c r="A13" s="37"/>
      <c r="B13" s="38" t="s">
        <v>11</v>
      </c>
      <c r="C13" s="39" t="s">
        <v>13</v>
      </c>
      <c r="D13" s="39"/>
      <c r="E13" s="40"/>
      <c r="F13" s="41">
        <v>2.5</v>
      </c>
      <c r="G13" s="41">
        <v>0.5</v>
      </c>
      <c r="H13" s="42">
        <f t="shared" si="0"/>
        <v>3</v>
      </c>
      <c r="I13" s="42">
        <v>0</v>
      </c>
      <c r="J13" s="42">
        <v>0</v>
      </c>
      <c r="K13" s="42">
        <v>0</v>
      </c>
      <c r="L13" s="42">
        <v>0.25</v>
      </c>
      <c r="M13" s="41">
        <f t="shared" si="1"/>
        <v>0.25</v>
      </c>
      <c r="N13" s="168" t="s">
        <v>17</v>
      </c>
      <c r="O13" s="169"/>
      <c r="Q13" s="195"/>
      <c r="R13" s="196">
        <f>SUM(H10:H13)</f>
        <v>14.5</v>
      </c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</row>
    <row r="14" spans="1:29" ht="15" customHeight="1">
      <c r="A14" s="21" t="s">
        <v>16</v>
      </c>
      <c r="B14" s="47" t="s">
        <v>38</v>
      </c>
      <c r="C14" s="23"/>
      <c r="D14" s="24"/>
      <c r="E14" s="25">
        <v>42</v>
      </c>
      <c r="F14" s="26"/>
      <c r="G14" s="26"/>
      <c r="H14" s="26"/>
      <c r="I14" s="26"/>
      <c r="J14" s="26"/>
      <c r="K14" s="26"/>
      <c r="L14" s="26"/>
      <c r="M14" s="26"/>
      <c r="N14" s="153"/>
      <c r="O14" s="155"/>
      <c r="Q14" s="197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</row>
    <row r="15" spans="1:29" ht="15" customHeight="1">
      <c r="A15" s="21"/>
      <c r="B15" s="43" t="s">
        <v>11</v>
      </c>
      <c r="C15" s="35" t="s">
        <v>57</v>
      </c>
      <c r="D15" s="30"/>
      <c r="E15" s="44"/>
      <c r="F15" s="44">
        <v>1</v>
      </c>
      <c r="G15" s="44">
        <v>0</v>
      </c>
      <c r="H15" s="34">
        <f t="shared" ref="H15:H16" si="2">SUM(F15:G15)</f>
        <v>1</v>
      </c>
      <c r="I15" s="34">
        <v>0</v>
      </c>
      <c r="J15" s="34">
        <v>0</v>
      </c>
      <c r="K15" s="34">
        <v>0</v>
      </c>
      <c r="L15" s="34">
        <v>0</v>
      </c>
      <c r="M15" s="33">
        <f t="shared" ref="M15:M16" si="3">SUM(I15:L15)</f>
        <v>0</v>
      </c>
      <c r="N15" s="156"/>
      <c r="O15" s="157"/>
      <c r="Q15" s="197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</row>
    <row r="16" spans="1:29" ht="15" customHeight="1">
      <c r="A16" s="21"/>
      <c r="B16" s="78" t="s">
        <v>11</v>
      </c>
      <c r="C16" s="151" t="s">
        <v>15</v>
      </c>
      <c r="D16" s="152"/>
      <c r="E16" s="28"/>
      <c r="F16" s="28">
        <v>4.75</v>
      </c>
      <c r="G16" s="28">
        <v>0.75</v>
      </c>
      <c r="H16" s="27">
        <f t="shared" si="2"/>
        <v>5.5</v>
      </c>
      <c r="I16" s="27">
        <v>0</v>
      </c>
      <c r="J16" s="27">
        <v>0</v>
      </c>
      <c r="K16" s="27">
        <v>0</v>
      </c>
      <c r="L16" s="27">
        <v>0.5</v>
      </c>
      <c r="M16" s="33">
        <f t="shared" si="3"/>
        <v>0.5</v>
      </c>
      <c r="N16" s="153" t="s">
        <v>48</v>
      </c>
      <c r="O16" s="154"/>
      <c r="Q16" s="197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</row>
    <row r="17" spans="1:29" ht="15" customHeight="1">
      <c r="A17" s="52" t="s">
        <v>21</v>
      </c>
      <c r="B17" s="114" t="s">
        <v>39</v>
      </c>
      <c r="C17" s="53"/>
      <c r="D17" s="54"/>
      <c r="E17" s="115">
        <v>54.35</v>
      </c>
      <c r="F17" s="56"/>
      <c r="G17" s="56"/>
      <c r="H17" s="57"/>
      <c r="I17" s="57"/>
      <c r="J17" s="57"/>
      <c r="K17" s="57"/>
      <c r="L17" s="57"/>
      <c r="M17" s="69"/>
      <c r="N17" s="162"/>
      <c r="O17" s="163"/>
      <c r="Q17" s="196"/>
      <c r="R17" s="195"/>
      <c r="S17" s="196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</row>
    <row r="18" spans="1:29" ht="15" customHeight="1">
      <c r="A18" s="21"/>
      <c r="B18" s="61" t="s">
        <v>11</v>
      </c>
      <c r="C18" s="62" t="s">
        <v>40</v>
      </c>
      <c r="D18" s="63"/>
      <c r="E18" s="33"/>
      <c r="F18" s="33">
        <v>1.25</v>
      </c>
      <c r="G18" s="33">
        <v>0</v>
      </c>
      <c r="H18" s="64">
        <f t="shared" ref="H18" si="4">SUM(F18:G18)</f>
        <v>1.25</v>
      </c>
      <c r="I18" s="64">
        <v>0</v>
      </c>
      <c r="J18" s="64">
        <v>0</v>
      </c>
      <c r="K18" s="64">
        <v>0.5</v>
      </c>
      <c r="L18" s="64">
        <v>0.45</v>
      </c>
      <c r="M18" s="33">
        <f>SUM(I18:L18)</f>
        <v>0.95</v>
      </c>
      <c r="N18" s="164" t="s">
        <v>107</v>
      </c>
      <c r="O18" s="165"/>
      <c r="Q18" s="196"/>
      <c r="R18" s="195"/>
      <c r="S18" s="196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</row>
    <row r="19" spans="1:29" ht="15" customHeight="1">
      <c r="A19" s="52" t="s">
        <v>35</v>
      </c>
      <c r="B19" s="114" t="s">
        <v>43</v>
      </c>
      <c r="C19" s="53"/>
      <c r="D19" s="54"/>
      <c r="E19" s="115">
        <v>202</v>
      </c>
      <c r="F19" s="56"/>
      <c r="G19" s="56"/>
      <c r="H19" s="57"/>
      <c r="I19" s="57"/>
      <c r="J19" s="57"/>
      <c r="K19" s="57"/>
      <c r="L19" s="57"/>
      <c r="M19" s="69"/>
      <c r="N19" s="162"/>
      <c r="O19" s="163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</row>
    <row r="20" spans="1:29" ht="15" customHeight="1">
      <c r="A20" s="21"/>
      <c r="B20" s="61" t="s">
        <v>11</v>
      </c>
      <c r="C20" s="62" t="s">
        <v>44</v>
      </c>
      <c r="D20" s="63"/>
      <c r="E20" s="33"/>
      <c r="F20" s="33">
        <v>0.5</v>
      </c>
      <c r="G20" s="33">
        <v>0</v>
      </c>
      <c r="H20" s="64">
        <f t="shared" ref="H20" si="5">SUM(F20:G20)</f>
        <v>0.5</v>
      </c>
      <c r="I20" s="64">
        <v>0</v>
      </c>
      <c r="J20" s="64">
        <v>0</v>
      </c>
      <c r="K20" s="64">
        <v>0</v>
      </c>
      <c r="L20" s="64">
        <v>0.5</v>
      </c>
      <c r="M20" s="33">
        <f>SUM(I20:L20)</f>
        <v>0.5</v>
      </c>
      <c r="N20" s="164" t="s">
        <v>28</v>
      </c>
      <c r="O20" s="165"/>
      <c r="Q20" s="195"/>
      <c r="R20" s="195"/>
      <c r="S20" s="195"/>
      <c r="T20" s="195"/>
      <c r="U20" s="196">
        <f>SUM(E19/100)</f>
        <v>2.02</v>
      </c>
      <c r="V20" s="195"/>
      <c r="W20" s="195"/>
      <c r="X20" s="195"/>
      <c r="Y20" s="195"/>
      <c r="Z20" s="195"/>
      <c r="AA20" s="195"/>
      <c r="AB20" s="195"/>
      <c r="AC20" s="195"/>
    </row>
    <row r="21" spans="1:29" ht="15" customHeight="1">
      <c r="A21" s="148" t="s">
        <v>25</v>
      </c>
      <c r="B21" s="149"/>
      <c r="C21" s="149"/>
      <c r="D21" s="150"/>
      <c r="E21" s="72"/>
      <c r="F21" s="73">
        <f>SUM(F10:F20)</f>
        <v>19.75</v>
      </c>
      <c r="G21" s="73">
        <f t="shared" ref="G21:M21" si="6">SUM(G10:G20)</f>
        <v>3</v>
      </c>
      <c r="H21" s="73">
        <f t="shared" si="6"/>
        <v>22.75</v>
      </c>
      <c r="I21" s="73">
        <f t="shared" si="6"/>
        <v>0</v>
      </c>
      <c r="J21" s="73">
        <f t="shared" si="6"/>
        <v>0</v>
      </c>
      <c r="K21" s="73">
        <f t="shared" si="6"/>
        <v>0.5</v>
      </c>
      <c r="L21" s="73">
        <f t="shared" si="6"/>
        <v>1.95</v>
      </c>
      <c r="M21" s="73">
        <f t="shared" si="6"/>
        <v>2.4500000000000002</v>
      </c>
      <c r="N21" s="74"/>
      <c r="O21" s="75"/>
      <c r="P21" s="8"/>
      <c r="Q21" s="196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</row>
    <row r="22" spans="1:29" ht="15" customHeight="1">
      <c r="A22" s="10"/>
      <c r="B22" s="11"/>
      <c r="C22" s="11"/>
      <c r="D22" s="9"/>
      <c r="E22" s="9"/>
      <c r="F22" s="11"/>
      <c r="G22" s="11"/>
      <c r="H22" s="11"/>
      <c r="I22" s="11"/>
      <c r="J22" s="11"/>
      <c r="K22" s="11"/>
      <c r="L22" s="11"/>
      <c r="M22" s="11"/>
      <c r="N22" s="12"/>
      <c r="O22" s="13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</row>
    <row r="23" spans="1:29" ht="15" customHeight="1">
      <c r="A23" s="10"/>
      <c r="B23" s="11"/>
      <c r="C23" s="11"/>
      <c r="D23" s="9"/>
      <c r="E23" s="9"/>
      <c r="F23" s="11"/>
      <c r="G23" s="11"/>
      <c r="H23" s="11"/>
      <c r="I23" s="11"/>
      <c r="J23" s="11"/>
      <c r="K23" s="11"/>
      <c r="L23" s="11"/>
      <c r="M23" s="147" t="s">
        <v>109</v>
      </c>
      <c r="N23" s="12"/>
      <c r="O23" s="13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</row>
    <row r="24" spans="1:29" ht="17.25" customHeight="1">
      <c r="A24" s="10"/>
      <c r="B24" s="11"/>
      <c r="C24" s="11"/>
      <c r="D24" s="9"/>
      <c r="E24" s="9"/>
      <c r="F24" s="11"/>
      <c r="G24" s="11"/>
      <c r="H24" s="19"/>
      <c r="I24" s="19"/>
      <c r="J24" s="19"/>
      <c r="K24" s="19"/>
      <c r="L24" s="19"/>
      <c r="M24" s="7" t="s">
        <v>20</v>
      </c>
      <c r="N24" s="4"/>
      <c r="O24" s="13"/>
      <c r="Q24" s="195"/>
      <c r="R24" s="195"/>
      <c r="S24" s="195"/>
      <c r="T24" s="195">
        <v>12</v>
      </c>
      <c r="U24" s="195"/>
      <c r="V24" s="196">
        <f>SUM(T24-M21)</f>
        <v>9.5500000000000007</v>
      </c>
      <c r="W24" s="195"/>
      <c r="X24" s="195"/>
      <c r="Y24" s="195"/>
      <c r="Z24" s="195"/>
      <c r="AA24" s="195"/>
      <c r="AB24" s="195"/>
      <c r="AC24" s="195"/>
    </row>
    <row r="25" spans="1:29" ht="15" customHeight="1">
      <c r="A25" s="10"/>
      <c r="B25" s="11"/>
      <c r="C25" s="14" t="s">
        <v>20</v>
      </c>
      <c r="D25" s="11"/>
      <c r="E25" s="11"/>
      <c r="F25" s="11"/>
      <c r="G25" s="11"/>
      <c r="H25" s="19"/>
      <c r="I25" s="11"/>
      <c r="J25" s="11"/>
      <c r="K25" s="11"/>
      <c r="L25" s="139" t="s">
        <v>102</v>
      </c>
      <c r="M25" s="76" t="s">
        <v>52</v>
      </c>
      <c r="N25" s="12"/>
      <c r="O25" s="13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</row>
    <row r="26" spans="1:29" ht="15" customHeight="1">
      <c r="A26" s="11"/>
      <c r="B26" s="11"/>
      <c r="C26" s="15"/>
      <c r="D26" s="15"/>
      <c r="E26" s="15"/>
      <c r="F26" s="15"/>
      <c r="G26" s="15"/>
      <c r="H26" s="17"/>
      <c r="I26" s="17"/>
      <c r="J26" s="17"/>
      <c r="K26" s="17"/>
      <c r="L26" s="17"/>
      <c r="M26" s="76"/>
      <c r="N26" s="5"/>
      <c r="O26" s="13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</row>
    <row r="27" spans="1:29" ht="15" customHeight="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76"/>
      <c r="N27" s="12"/>
      <c r="O27" s="13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</row>
    <row r="28" spans="1:29" ht="15" customHeight="1">
      <c r="A28" s="11"/>
      <c r="B28" s="11"/>
      <c r="C28" s="11"/>
      <c r="D28" s="11"/>
      <c r="E28" s="11"/>
      <c r="F28" s="11"/>
      <c r="G28" s="11"/>
      <c r="H28" s="19"/>
      <c r="I28" s="19"/>
      <c r="J28" s="19"/>
      <c r="K28" s="19"/>
      <c r="L28" s="19"/>
      <c r="M28" s="76"/>
      <c r="N28" s="12"/>
      <c r="O28" s="13"/>
      <c r="Q28" s="195"/>
      <c r="R28" s="195"/>
      <c r="S28" s="195"/>
      <c r="T28" s="195">
        <v>16</v>
      </c>
      <c r="U28" s="195"/>
      <c r="V28" s="195"/>
      <c r="W28" s="195"/>
      <c r="X28" s="195"/>
      <c r="Y28" s="195"/>
      <c r="Z28" s="195"/>
      <c r="AA28" s="195"/>
      <c r="AB28" s="195"/>
      <c r="AC28" s="195"/>
    </row>
    <row r="29" spans="1:29" ht="15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77" t="s">
        <v>104</v>
      </c>
      <c r="N29" s="12"/>
      <c r="O29" s="13"/>
      <c r="Q29" s="195"/>
      <c r="R29" s="195"/>
      <c r="S29" s="195"/>
      <c r="T29" s="196">
        <f>SUM(T28-M21)</f>
        <v>13.55</v>
      </c>
      <c r="U29" s="195"/>
      <c r="V29" s="195"/>
      <c r="W29" s="195"/>
      <c r="X29" s="195"/>
      <c r="Y29" s="195"/>
      <c r="Z29" s="195"/>
      <c r="AA29" s="195"/>
      <c r="AB29" s="195"/>
      <c r="AC29" s="195"/>
    </row>
    <row r="30" spans="1:29" ht="15" customHeight="1">
      <c r="A30" s="11"/>
      <c r="B30" s="11"/>
      <c r="C30" s="16"/>
      <c r="D30" s="15"/>
      <c r="E30" s="15"/>
      <c r="F30" s="15"/>
      <c r="G30" s="15"/>
      <c r="H30" s="15"/>
      <c r="I30" s="15"/>
      <c r="J30" s="15"/>
      <c r="K30" s="15"/>
      <c r="L30" s="15"/>
      <c r="M30" s="7" t="s">
        <v>105</v>
      </c>
      <c r="N30" s="6"/>
      <c r="O30" s="13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</row>
    <row r="31" spans="1:29" ht="1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7" t="s">
        <v>106</v>
      </c>
      <c r="N31" s="4"/>
      <c r="O31" s="13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</row>
    <row r="32" spans="1:29" ht="15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4"/>
      <c r="O32" s="13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</row>
    <row r="33" spans="1:29" ht="15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4"/>
      <c r="O33" s="13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</row>
    <row r="34" spans="1:29" ht="1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1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</row>
    <row r="35" spans="1:29" ht="1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1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</row>
    <row r="36" spans="1:29" ht="1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1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</row>
    <row r="37" spans="1:29" ht="1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1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</row>
    <row r="38" spans="1:29" ht="1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1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</row>
    <row r="39" spans="1:29" ht="1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1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</row>
    <row r="40" spans="1:29" ht="1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1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</row>
    <row r="41" spans="1:29" ht="1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1"/>
      <c r="Q41" s="195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</row>
    <row r="42" spans="1:29" ht="1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1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</row>
    <row r="43" spans="1:29" ht="1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1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</row>
    <row r="44" spans="1:29" ht="1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1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</row>
    <row r="45" spans="1:29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1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</row>
    <row r="46" spans="1:29" ht="1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1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</row>
    <row r="47" spans="1:29" ht="15.7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1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</row>
    <row r="48" spans="1:29" ht="15.7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1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</row>
    <row r="49" spans="1:29" ht="15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1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</row>
    <row r="50" spans="1:29" ht="15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1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</row>
    <row r="51" spans="1:29" ht="15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1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</row>
    <row r="52" spans="1:29" ht="15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1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</row>
    <row r="53" spans="1:29" ht="15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1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</row>
    <row r="54" spans="1:29" ht="15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1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</row>
    <row r="55" spans="1:29" ht="15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1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</row>
    <row r="56" spans="1:29" ht="15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1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</row>
    <row r="57" spans="1:29" ht="15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1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</row>
    <row r="58" spans="1:29" ht="15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1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</row>
    <row r="59" spans="1:29" ht="15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1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</row>
    <row r="60" spans="1:29" ht="15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1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</row>
    <row r="61" spans="1:29" ht="15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</row>
    <row r="62" spans="1:29" ht="15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1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</row>
    <row r="63" spans="1:29" ht="15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1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</row>
    <row r="64" spans="1:29" ht="15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1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</row>
    <row r="65" spans="1:29" ht="15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</row>
    <row r="66" spans="1:29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</row>
    <row r="67" spans="1:29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</row>
    <row r="68" spans="1:29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</row>
    <row r="69" spans="1:29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</row>
    <row r="70" spans="1:29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</row>
    <row r="71" spans="1:29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</row>
    <row r="72" spans="1:29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</row>
    <row r="73" spans="1:29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</row>
    <row r="74" spans="1:29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</row>
    <row r="75" spans="1:29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</row>
    <row r="76" spans="1:29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</row>
    <row r="77" spans="1:29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</row>
    <row r="78" spans="1:29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</row>
    <row r="79" spans="1:29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</row>
    <row r="80" spans="1:29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</row>
    <row r="81" spans="1:29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</row>
    <row r="82" spans="1:29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</row>
    <row r="83" spans="1:29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</row>
    <row r="84" spans="1:29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</row>
    <row r="85" spans="1:29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</row>
    <row r="86" spans="1:29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</row>
    <row r="87" spans="1:29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</row>
    <row r="88" spans="1:29" ht="15.7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</row>
    <row r="89" spans="1:29" ht="15.7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29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29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29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29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29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</sheetData>
  <mergeCells count="24"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  <mergeCell ref="N15:O15"/>
    <mergeCell ref="C16:D16"/>
    <mergeCell ref="N16:O16"/>
    <mergeCell ref="N9:O9"/>
    <mergeCell ref="N10:O10"/>
    <mergeCell ref="N11:O11"/>
    <mergeCell ref="N12:O12"/>
    <mergeCell ref="N13:O13"/>
    <mergeCell ref="N14:O14"/>
    <mergeCell ref="N19:O19"/>
    <mergeCell ref="N20:O20"/>
    <mergeCell ref="A21:D21"/>
    <mergeCell ref="N17:O17"/>
    <mergeCell ref="N18:O18"/>
  </mergeCells>
  <pageMargins left="1.44" right="0.15" top="0.74803149606299202" bottom="0.65748031500000004" header="0.31496062992126" footer="0.31496062992126"/>
  <pageSetup paperSize="5" scale="95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2">
    <tabColor rgb="FF92D050"/>
  </sheetPr>
  <dimension ref="A1:AJ96"/>
  <sheetViews>
    <sheetView topLeftCell="F1" workbookViewId="0">
      <selection activeCell="P4" sqref="P4:AJ90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36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36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36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36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/>
      <c r="AA4" s="195"/>
      <c r="AB4" s="195"/>
      <c r="AC4" s="195"/>
      <c r="AD4" s="195"/>
      <c r="AE4" s="195"/>
      <c r="AF4" s="195"/>
      <c r="AG4" s="195"/>
      <c r="AH4" s="195"/>
      <c r="AI4" s="195"/>
      <c r="AJ4" s="195"/>
    </row>
    <row r="5" spans="1:36">
      <c r="A5" s="7" t="s">
        <v>29</v>
      </c>
      <c r="B5" s="7"/>
      <c r="C5" s="7"/>
      <c r="D5" s="7" t="s">
        <v>69</v>
      </c>
      <c r="E5" s="7"/>
      <c r="F5" s="7"/>
      <c r="G5" s="7"/>
      <c r="H5" s="7"/>
      <c r="I5" s="7"/>
      <c r="J5" s="7"/>
      <c r="K5" s="7"/>
      <c r="L5" s="7"/>
      <c r="M5" s="7"/>
      <c r="N5" s="7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95"/>
    </row>
    <row r="6" spans="1:36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  <c r="P6" s="195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195"/>
      <c r="AD6" s="195"/>
      <c r="AE6" s="195"/>
      <c r="AF6" s="195"/>
      <c r="AG6" s="195"/>
      <c r="AH6" s="195"/>
      <c r="AI6" s="195"/>
      <c r="AJ6" s="195"/>
    </row>
    <row r="7" spans="1:36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P7" s="195"/>
      <c r="Q7" s="195"/>
      <c r="R7" s="196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195"/>
      <c r="AF7" s="195"/>
      <c r="AG7" s="195"/>
      <c r="AH7" s="195"/>
      <c r="AI7" s="195"/>
      <c r="AJ7" s="195"/>
    </row>
    <row r="8" spans="1:36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  <c r="P8" s="195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</row>
    <row r="9" spans="1:36" ht="15" customHeight="1">
      <c r="A9" s="21" t="s">
        <v>10</v>
      </c>
      <c r="B9" s="22" t="s">
        <v>31</v>
      </c>
      <c r="C9" s="23"/>
      <c r="D9" s="24"/>
      <c r="E9" s="25">
        <v>1356</v>
      </c>
      <c r="F9" s="26"/>
      <c r="G9" s="26"/>
      <c r="H9" s="26"/>
      <c r="I9" s="26"/>
      <c r="J9" s="26"/>
      <c r="K9" s="26"/>
      <c r="L9" s="26"/>
      <c r="M9" s="26"/>
      <c r="N9" s="166"/>
      <c r="O9" s="167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</row>
    <row r="10" spans="1:36" ht="15" customHeight="1">
      <c r="A10" s="21"/>
      <c r="B10" s="29" t="s">
        <v>11</v>
      </c>
      <c r="C10" s="30" t="s">
        <v>90</v>
      </c>
      <c r="D10" s="31"/>
      <c r="E10" s="32"/>
      <c r="F10" s="33">
        <v>7.5</v>
      </c>
      <c r="G10" s="33">
        <v>2</v>
      </c>
      <c r="H10" s="34">
        <f t="shared" ref="H10:H13" si="0">SUM(F10:G10)</f>
        <v>9.5</v>
      </c>
      <c r="I10" s="64">
        <v>0</v>
      </c>
      <c r="J10" s="64">
        <v>0</v>
      </c>
      <c r="K10" s="64">
        <v>0</v>
      </c>
      <c r="L10" s="64">
        <v>0.75</v>
      </c>
      <c r="M10" s="33">
        <f>SUM(I10:L10)</f>
        <v>0.75</v>
      </c>
      <c r="N10" s="156" t="s">
        <v>63</v>
      </c>
      <c r="O10" s="157"/>
      <c r="P10" s="195"/>
      <c r="Q10" s="195"/>
      <c r="R10" s="196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</row>
    <row r="11" spans="1:36" ht="15" customHeight="1">
      <c r="A11" s="21"/>
      <c r="B11" s="29" t="s">
        <v>11</v>
      </c>
      <c r="C11" s="35" t="s">
        <v>46</v>
      </c>
      <c r="D11" s="31"/>
      <c r="E11" s="32"/>
      <c r="F11" s="33">
        <v>2</v>
      </c>
      <c r="G11" s="33">
        <v>0</v>
      </c>
      <c r="H11" s="34">
        <f t="shared" si="0"/>
        <v>2</v>
      </c>
      <c r="I11" s="64">
        <v>0</v>
      </c>
      <c r="J11" s="64">
        <v>0</v>
      </c>
      <c r="K11" s="64">
        <v>0</v>
      </c>
      <c r="L11" s="64">
        <v>0.25</v>
      </c>
      <c r="M11" s="33">
        <f t="shared" ref="M11:M13" si="1">SUM(I11:L11)</f>
        <v>0.25</v>
      </c>
      <c r="N11" s="156" t="s">
        <v>18</v>
      </c>
      <c r="O11" s="157"/>
      <c r="P11" s="195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</row>
    <row r="12" spans="1:36" ht="15" customHeight="1">
      <c r="A12" s="21"/>
      <c r="B12" s="29" t="s">
        <v>11</v>
      </c>
      <c r="C12" s="35" t="s">
        <v>15</v>
      </c>
      <c r="D12" s="31"/>
      <c r="E12" s="32"/>
      <c r="F12" s="33">
        <v>5</v>
      </c>
      <c r="G12" s="33">
        <v>0.5</v>
      </c>
      <c r="H12" s="34">
        <f>SUM(F12:G12)</f>
        <v>5.5</v>
      </c>
      <c r="I12" s="64">
        <v>0</v>
      </c>
      <c r="J12" s="64">
        <v>0</v>
      </c>
      <c r="K12" s="64">
        <v>0</v>
      </c>
      <c r="L12" s="64">
        <v>0.75</v>
      </c>
      <c r="M12" s="33">
        <f t="shared" si="1"/>
        <v>0.75</v>
      </c>
      <c r="N12" s="156" t="s">
        <v>48</v>
      </c>
      <c r="O12" s="157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</row>
    <row r="13" spans="1:36" ht="15" customHeight="1">
      <c r="A13" s="37"/>
      <c r="B13" s="38" t="s">
        <v>11</v>
      </c>
      <c r="C13" s="39" t="s">
        <v>13</v>
      </c>
      <c r="D13" s="39"/>
      <c r="E13" s="40"/>
      <c r="F13" s="41">
        <v>3</v>
      </c>
      <c r="G13" s="41">
        <v>1.17</v>
      </c>
      <c r="H13" s="42">
        <f t="shared" si="0"/>
        <v>4.17</v>
      </c>
      <c r="I13" s="42">
        <v>0</v>
      </c>
      <c r="J13" s="42">
        <v>0</v>
      </c>
      <c r="K13" s="42">
        <v>0</v>
      </c>
      <c r="L13" s="42">
        <v>0.25</v>
      </c>
      <c r="M13" s="41">
        <f t="shared" si="1"/>
        <v>0.25</v>
      </c>
      <c r="N13" s="168" t="s">
        <v>17</v>
      </c>
      <c r="O13" s="169"/>
      <c r="P13" s="195"/>
      <c r="Q13" s="195"/>
      <c r="R13" s="196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</row>
    <row r="14" spans="1:36" ht="15" customHeight="1">
      <c r="A14" s="21" t="s">
        <v>14</v>
      </c>
      <c r="B14" s="47" t="s">
        <v>38</v>
      </c>
      <c r="C14" s="23"/>
      <c r="D14" s="24"/>
      <c r="E14" s="25">
        <v>210</v>
      </c>
      <c r="F14" s="26"/>
      <c r="G14" s="26"/>
      <c r="H14" s="26"/>
      <c r="I14" s="26"/>
      <c r="J14" s="26"/>
      <c r="K14" s="26"/>
      <c r="L14" s="26"/>
      <c r="M14" s="26"/>
      <c r="N14" s="153"/>
      <c r="O14" s="155"/>
      <c r="P14" s="195"/>
      <c r="Q14" s="197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</row>
    <row r="15" spans="1:36" ht="15" customHeight="1">
      <c r="A15" s="21"/>
      <c r="B15" s="43" t="s">
        <v>11</v>
      </c>
      <c r="C15" s="48" t="s">
        <v>45</v>
      </c>
      <c r="D15" s="31"/>
      <c r="E15" s="44"/>
      <c r="F15" s="44">
        <v>2</v>
      </c>
      <c r="G15" s="44">
        <v>0.5</v>
      </c>
      <c r="H15" s="34">
        <f t="shared" ref="H15:H18" si="2">SUM(F15:G15)</f>
        <v>2.5</v>
      </c>
      <c r="I15" s="34">
        <v>0</v>
      </c>
      <c r="J15" s="34">
        <v>0</v>
      </c>
      <c r="K15" s="34">
        <v>0</v>
      </c>
      <c r="L15" s="34">
        <v>0</v>
      </c>
      <c r="M15" s="33">
        <v>0</v>
      </c>
      <c r="N15" s="156"/>
      <c r="O15" s="157"/>
      <c r="P15" s="195"/>
      <c r="Q15" s="197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</row>
    <row r="16" spans="1:36" ht="15" customHeight="1">
      <c r="A16" s="21"/>
      <c r="B16" s="43" t="s">
        <v>11</v>
      </c>
      <c r="C16" s="35" t="s">
        <v>57</v>
      </c>
      <c r="D16" s="30"/>
      <c r="E16" s="44"/>
      <c r="F16" s="44">
        <v>1.5</v>
      </c>
      <c r="G16" s="44">
        <v>0.5</v>
      </c>
      <c r="H16" s="34">
        <f t="shared" si="2"/>
        <v>2</v>
      </c>
      <c r="I16" s="34">
        <v>0</v>
      </c>
      <c r="J16" s="34">
        <v>0</v>
      </c>
      <c r="K16" s="34">
        <v>0</v>
      </c>
      <c r="L16" s="34">
        <v>0</v>
      </c>
      <c r="M16" s="33">
        <f t="shared" ref="M16:M18" si="3">SUM(I16:L16)</f>
        <v>0</v>
      </c>
      <c r="N16" s="156"/>
      <c r="O16" s="157"/>
      <c r="P16" s="195"/>
      <c r="Q16" s="197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</row>
    <row r="17" spans="1:36" ht="15" customHeight="1">
      <c r="A17" s="21"/>
      <c r="B17" s="78" t="s">
        <v>11</v>
      </c>
      <c r="C17" s="151" t="s">
        <v>15</v>
      </c>
      <c r="D17" s="152"/>
      <c r="E17" s="28"/>
      <c r="F17" s="28">
        <v>10.5</v>
      </c>
      <c r="G17" s="28">
        <v>1.75</v>
      </c>
      <c r="H17" s="27">
        <f t="shared" si="2"/>
        <v>12.25</v>
      </c>
      <c r="I17" s="27">
        <v>0</v>
      </c>
      <c r="J17" s="27">
        <v>0</v>
      </c>
      <c r="K17" s="27">
        <v>0</v>
      </c>
      <c r="L17" s="27">
        <v>0.75</v>
      </c>
      <c r="M17" s="33">
        <f t="shared" si="3"/>
        <v>0.75</v>
      </c>
      <c r="N17" s="153" t="s">
        <v>48</v>
      </c>
      <c r="O17" s="154"/>
      <c r="P17" s="195"/>
      <c r="Q17" s="197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</row>
    <row r="18" spans="1:36" ht="15" customHeight="1">
      <c r="A18" s="21"/>
      <c r="B18" s="78" t="s">
        <v>11</v>
      </c>
      <c r="C18" s="117" t="s">
        <v>58</v>
      </c>
      <c r="D18" s="118"/>
      <c r="E18" s="33"/>
      <c r="F18" s="33">
        <v>0.75</v>
      </c>
      <c r="G18" s="33">
        <v>0.25</v>
      </c>
      <c r="H18" s="64">
        <f t="shared" si="2"/>
        <v>1</v>
      </c>
      <c r="I18" s="64">
        <v>0</v>
      </c>
      <c r="J18" s="64">
        <v>0</v>
      </c>
      <c r="K18" s="64">
        <v>0</v>
      </c>
      <c r="L18" s="64">
        <v>0.25</v>
      </c>
      <c r="M18" s="33">
        <f t="shared" si="3"/>
        <v>0.25</v>
      </c>
      <c r="N18" s="153" t="s">
        <v>48</v>
      </c>
      <c r="O18" s="154"/>
      <c r="P18" s="195"/>
      <c r="Q18" s="197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</row>
    <row r="19" spans="1:36" ht="15" customHeight="1">
      <c r="A19" s="52" t="s">
        <v>16</v>
      </c>
      <c r="B19" s="114" t="s">
        <v>33</v>
      </c>
      <c r="C19" s="53"/>
      <c r="D19" s="54"/>
      <c r="E19" s="115">
        <v>29</v>
      </c>
      <c r="F19" s="109"/>
      <c r="G19" s="109"/>
      <c r="H19" s="109"/>
      <c r="I19" s="109"/>
      <c r="J19" s="109"/>
      <c r="K19" s="109"/>
      <c r="L19" s="109"/>
      <c r="M19" s="109"/>
      <c r="N19" s="162"/>
      <c r="O19" s="163"/>
      <c r="P19" s="195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</row>
    <row r="20" spans="1:36" ht="15" customHeight="1">
      <c r="A20" s="21"/>
      <c r="B20" s="43" t="s">
        <v>11</v>
      </c>
      <c r="C20" s="35" t="s">
        <v>22</v>
      </c>
      <c r="D20" s="31"/>
      <c r="E20" s="44"/>
      <c r="F20" s="44">
        <v>0.5</v>
      </c>
      <c r="G20" s="44">
        <v>0.5</v>
      </c>
      <c r="H20" s="34">
        <f>SUM(F20:G20)</f>
        <v>1</v>
      </c>
      <c r="I20" s="34">
        <v>0</v>
      </c>
      <c r="J20" s="34">
        <v>0</v>
      </c>
      <c r="K20" s="34">
        <v>0</v>
      </c>
      <c r="L20" s="34">
        <v>0.5</v>
      </c>
      <c r="M20" s="33">
        <f>SUM(I20:L20)</f>
        <v>0.5</v>
      </c>
      <c r="N20" s="156" t="s">
        <v>48</v>
      </c>
      <c r="O20" s="157"/>
      <c r="P20" s="195"/>
      <c r="Q20" s="196"/>
      <c r="R20" s="195"/>
      <c r="S20" s="196" t="e">
        <f>SUM(#REF!+#REF!+#REF!+#REF!+#REF!+#REF!+#REF!+#REF!+#REF!+#REF!+#REF!+#REF!)</f>
        <v>#REF!</v>
      </c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</row>
    <row r="21" spans="1:36" ht="15" customHeight="1">
      <c r="A21" s="52" t="s">
        <v>21</v>
      </c>
      <c r="B21" s="114" t="s">
        <v>39</v>
      </c>
      <c r="C21" s="53"/>
      <c r="D21" s="54"/>
      <c r="E21" s="115">
        <v>42.82</v>
      </c>
      <c r="F21" s="56"/>
      <c r="G21" s="56"/>
      <c r="H21" s="57"/>
      <c r="I21" s="57"/>
      <c r="J21" s="57"/>
      <c r="K21" s="57"/>
      <c r="L21" s="57"/>
      <c r="M21" s="69"/>
      <c r="N21" s="162"/>
      <c r="O21" s="163"/>
      <c r="P21" s="195"/>
      <c r="Q21" s="196"/>
      <c r="R21" s="195"/>
      <c r="S21" s="196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</row>
    <row r="22" spans="1:36" ht="15" customHeight="1">
      <c r="A22" s="21"/>
      <c r="B22" s="61" t="s">
        <v>11</v>
      </c>
      <c r="C22" s="62" t="s">
        <v>40</v>
      </c>
      <c r="D22" s="63"/>
      <c r="E22" s="33"/>
      <c r="F22" s="33">
        <v>1</v>
      </c>
      <c r="G22" s="33">
        <v>0</v>
      </c>
      <c r="H22" s="64">
        <f t="shared" ref="H22" si="4">SUM(F22:G22)</f>
        <v>1</v>
      </c>
      <c r="I22" s="64">
        <v>0</v>
      </c>
      <c r="J22" s="64">
        <v>0</v>
      </c>
      <c r="K22" s="64">
        <v>0</v>
      </c>
      <c r="L22" s="64">
        <v>0.75</v>
      </c>
      <c r="M22" s="33">
        <f>SUM(I22:L22)</f>
        <v>0.75</v>
      </c>
      <c r="N22" s="164" t="s">
        <v>63</v>
      </c>
      <c r="O22" s="165"/>
      <c r="P22" s="195"/>
      <c r="Q22" s="196"/>
      <c r="R22" s="195"/>
      <c r="S22" s="196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</row>
    <row r="23" spans="1:36" ht="15" customHeight="1">
      <c r="A23" s="148" t="s">
        <v>25</v>
      </c>
      <c r="B23" s="149"/>
      <c r="C23" s="149"/>
      <c r="D23" s="150"/>
      <c r="E23" s="72"/>
      <c r="F23" s="73">
        <f>SUM(F10:F22)</f>
        <v>33.75</v>
      </c>
      <c r="G23" s="73">
        <f t="shared" ref="G23:M23" si="5">SUM(G10:G22)</f>
        <v>7.17</v>
      </c>
      <c r="H23" s="73">
        <f t="shared" si="5"/>
        <v>40.92</v>
      </c>
      <c r="I23" s="73">
        <f t="shared" si="5"/>
        <v>0</v>
      </c>
      <c r="J23" s="73">
        <f t="shared" si="5"/>
        <v>0</v>
      </c>
      <c r="K23" s="73">
        <f t="shared" si="5"/>
        <v>0</v>
      </c>
      <c r="L23" s="73">
        <f t="shared" si="5"/>
        <v>4.25</v>
      </c>
      <c r="M23" s="73">
        <f t="shared" si="5"/>
        <v>4.25</v>
      </c>
      <c r="N23" s="74"/>
      <c r="O23" s="75"/>
      <c r="P23" s="198"/>
      <c r="Q23" s="196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</row>
    <row r="24" spans="1:36" ht="15" customHeight="1">
      <c r="A24" s="10"/>
      <c r="B24" s="11"/>
      <c r="C24" s="11"/>
      <c r="D24" s="9"/>
      <c r="E24" s="9"/>
      <c r="F24" s="11"/>
      <c r="G24" s="11"/>
      <c r="H24" s="11"/>
      <c r="I24" s="11"/>
      <c r="J24" s="11"/>
      <c r="K24" s="11"/>
      <c r="L24" s="11"/>
      <c r="M24" s="11"/>
      <c r="N24" s="12"/>
      <c r="O24" s="13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</row>
    <row r="25" spans="1:36" ht="15" customHeight="1">
      <c r="A25" s="10"/>
      <c r="B25" s="11"/>
      <c r="C25" s="11"/>
      <c r="D25" s="9"/>
      <c r="E25" s="9"/>
      <c r="F25" s="11"/>
      <c r="G25" s="11"/>
      <c r="H25" s="11"/>
      <c r="I25" s="11"/>
      <c r="J25" s="11"/>
      <c r="K25" s="11"/>
      <c r="L25" s="11"/>
      <c r="M25" s="147" t="s">
        <v>109</v>
      </c>
      <c r="N25" s="12"/>
      <c r="O25" s="13"/>
      <c r="P25" s="195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</row>
    <row r="26" spans="1:36" ht="17.25" customHeight="1">
      <c r="A26" s="10"/>
      <c r="B26" s="11"/>
      <c r="C26" s="11"/>
      <c r="D26" s="9"/>
      <c r="E26" s="9"/>
      <c r="F26" s="11"/>
      <c r="G26" s="11"/>
      <c r="H26" s="19"/>
      <c r="I26" s="19"/>
      <c r="J26" s="19"/>
      <c r="K26" s="19"/>
      <c r="L26" s="19"/>
      <c r="M26" s="7" t="s">
        <v>20</v>
      </c>
      <c r="N26" s="4"/>
      <c r="O26" s="13"/>
      <c r="P26" s="195"/>
      <c r="Q26" s="195"/>
      <c r="R26" s="195"/>
      <c r="S26" s="195"/>
      <c r="T26" s="195">
        <v>12</v>
      </c>
      <c r="U26" s="195"/>
      <c r="V26" s="196">
        <f>SUM(T26-M23)</f>
        <v>7.75</v>
      </c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</row>
    <row r="27" spans="1:36" ht="15" customHeight="1">
      <c r="A27" s="10"/>
      <c r="B27" s="11"/>
      <c r="C27" s="14" t="s">
        <v>20</v>
      </c>
      <c r="D27" s="11"/>
      <c r="E27" s="11"/>
      <c r="F27" s="11"/>
      <c r="G27" s="11"/>
      <c r="H27" s="19"/>
      <c r="I27" s="11"/>
      <c r="J27" s="11"/>
      <c r="K27" s="11"/>
      <c r="L27" s="139" t="s">
        <v>102</v>
      </c>
      <c r="M27" s="76" t="s">
        <v>52</v>
      </c>
      <c r="N27" s="12"/>
      <c r="O27" s="13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</row>
    <row r="28" spans="1:36" ht="15" customHeight="1">
      <c r="A28" s="11"/>
      <c r="B28" s="11"/>
      <c r="C28" s="15"/>
      <c r="D28" s="15"/>
      <c r="E28" s="15"/>
      <c r="F28" s="15"/>
      <c r="G28" s="15"/>
      <c r="H28" s="17"/>
      <c r="I28" s="17"/>
      <c r="J28" s="17"/>
      <c r="K28" s="17"/>
      <c r="L28" s="17"/>
      <c r="M28" s="76"/>
      <c r="N28" s="5"/>
      <c r="O28" s="13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</row>
    <row r="29" spans="1:36" ht="15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76"/>
      <c r="N29" s="12"/>
      <c r="O29" s="13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</row>
    <row r="30" spans="1:36" ht="15" customHeight="1">
      <c r="A30" s="11"/>
      <c r="B30" s="11"/>
      <c r="C30" s="11"/>
      <c r="D30" s="11"/>
      <c r="E30" s="11"/>
      <c r="F30" s="11"/>
      <c r="G30" s="11"/>
      <c r="H30" s="19"/>
      <c r="I30" s="19"/>
      <c r="J30" s="19"/>
      <c r="K30" s="19"/>
      <c r="L30" s="19"/>
      <c r="M30" s="76"/>
      <c r="N30" s="12"/>
      <c r="O30" s="13"/>
      <c r="P30" s="195"/>
      <c r="Q30" s="195"/>
      <c r="R30" s="195"/>
      <c r="S30" s="195"/>
      <c r="T30" s="195">
        <v>16</v>
      </c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</row>
    <row r="31" spans="1:36" ht="15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77" t="s">
        <v>104</v>
      </c>
      <c r="N31" s="12"/>
      <c r="O31" s="13"/>
      <c r="P31" s="195"/>
      <c r="Q31" s="195"/>
      <c r="R31" s="195"/>
      <c r="S31" s="195"/>
      <c r="T31" s="196">
        <f>SUM(T30-M23)</f>
        <v>11.75</v>
      </c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</row>
    <row r="32" spans="1:36" ht="15" customHeight="1">
      <c r="A32" s="11"/>
      <c r="B32" s="11"/>
      <c r="C32" s="16"/>
      <c r="D32" s="15"/>
      <c r="E32" s="15"/>
      <c r="F32" s="15"/>
      <c r="G32" s="15"/>
      <c r="H32" s="15"/>
      <c r="I32" s="15"/>
      <c r="J32" s="15"/>
      <c r="K32" s="15"/>
      <c r="L32" s="15"/>
      <c r="M32" s="7" t="s">
        <v>105</v>
      </c>
      <c r="N32" s="6"/>
      <c r="O32" s="13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</row>
    <row r="33" spans="1:36" ht="15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7" t="s">
        <v>106</v>
      </c>
      <c r="N33" s="4"/>
      <c r="O33" s="13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</row>
    <row r="34" spans="1:36" ht="1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4"/>
      <c r="O34" s="13"/>
      <c r="P34" s="195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</row>
    <row r="35" spans="1:36" ht="1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4"/>
      <c r="O35" s="13"/>
      <c r="P35" s="195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</row>
    <row r="36" spans="1:36" ht="1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1"/>
      <c r="P36" s="195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</row>
    <row r="37" spans="1:36" ht="1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1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</row>
    <row r="38" spans="1:36" ht="1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1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</row>
    <row r="39" spans="1:36" ht="1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1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</row>
    <row r="40" spans="1:36" ht="1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1"/>
      <c r="P40" s="195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</row>
    <row r="41" spans="1:36" ht="1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1"/>
      <c r="P41" s="195"/>
      <c r="Q41" s="195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</row>
    <row r="42" spans="1:36" ht="1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1"/>
      <c r="P42" s="195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</row>
    <row r="43" spans="1:36" ht="1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1"/>
      <c r="P43" s="195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</row>
    <row r="44" spans="1:36" ht="1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1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</row>
    <row r="45" spans="1:36" ht="1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1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</row>
    <row r="46" spans="1:36" ht="1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1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</row>
    <row r="47" spans="1:36" ht="1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1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</row>
    <row r="48" spans="1:36" ht="1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1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</row>
    <row r="49" spans="1:36" ht="15.7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1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</row>
    <row r="50" spans="1:36" ht="15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1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</row>
    <row r="51" spans="1:36" ht="15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1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</row>
    <row r="52" spans="1:36" ht="15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1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</row>
    <row r="53" spans="1:36" ht="15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1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</row>
    <row r="54" spans="1:36" ht="15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1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</row>
    <row r="55" spans="1:36" ht="15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1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</row>
    <row r="56" spans="1:36" ht="15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1"/>
      <c r="P56" s="195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</row>
    <row r="57" spans="1:36" ht="15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1"/>
      <c r="P57" s="195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</row>
    <row r="58" spans="1:36" ht="15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1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</row>
    <row r="59" spans="1:36" ht="15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1"/>
      <c r="P59" s="195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</row>
    <row r="60" spans="1:36" ht="15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1"/>
      <c r="P60" s="195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</row>
    <row r="61" spans="1:36" ht="15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"/>
      <c r="P61" s="195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</row>
    <row r="62" spans="1:36" ht="15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1"/>
      <c r="P62" s="195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</row>
    <row r="63" spans="1:36" ht="15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1"/>
      <c r="P63" s="195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</row>
    <row r="64" spans="1:36" ht="15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1"/>
      <c r="P64" s="195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</row>
    <row r="65" spans="1:36" ht="15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P65" s="195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</row>
    <row r="66" spans="1:36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P66" s="195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</row>
    <row r="67" spans="1:36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P67" s="195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</row>
    <row r="68" spans="1:36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P68" s="195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</row>
    <row r="69" spans="1:36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P69" s="195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</row>
    <row r="70" spans="1:36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P70" s="195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</row>
    <row r="71" spans="1:36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P71" s="195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</row>
    <row r="72" spans="1:36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P72" s="195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</row>
    <row r="73" spans="1:36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P73" s="195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</row>
    <row r="74" spans="1:36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P74" s="195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</row>
    <row r="75" spans="1:36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P75" s="195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</row>
    <row r="76" spans="1:36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</row>
    <row r="77" spans="1:36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P77" s="195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</row>
    <row r="78" spans="1:36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</row>
    <row r="79" spans="1:36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P79" s="195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</row>
    <row r="80" spans="1:36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P80" s="195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</row>
    <row r="81" spans="1:36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P81" s="195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</row>
    <row r="82" spans="1:36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P82" s="195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</row>
    <row r="83" spans="1:36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P83" s="195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</row>
    <row r="84" spans="1:36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P84" s="195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</row>
    <row r="85" spans="1:36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</row>
    <row r="86" spans="1:36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P86" s="195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</row>
    <row r="87" spans="1:36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P87" s="195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5"/>
    </row>
    <row r="88" spans="1:36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5"/>
    </row>
    <row r="89" spans="1:36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  <c r="P89" s="195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5"/>
    </row>
    <row r="90" spans="1:36" ht="15.7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P90" s="195"/>
      <c r="Q90" s="195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  <c r="AH90" s="195"/>
      <c r="AI90" s="195"/>
      <c r="AJ90" s="195"/>
    </row>
    <row r="91" spans="1:36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36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36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36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36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36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</sheetData>
  <mergeCells count="26">
    <mergeCell ref="N14:O14"/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  <mergeCell ref="N9:O9"/>
    <mergeCell ref="N10:O10"/>
    <mergeCell ref="N11:O11"/>
    <mergeCell ref="N12:O12"/>
    <mergeCell ref="N13:O13"/>
    <mergeCell ref="N20:O20"/>
    <mergeCell ref="A23:D23"/>
    <mergeCell ref="N15:O15"/>
    <mergeCell ref="N16:O16"/>
    <mergeCell ref="C17:D17"/>
    <mergeCell ref="N17:O17"/>
    <mergeCell ref="N18:O18"/>
    <mergeCell ref="N19:O19"/>
    <mergeCell ref="N21:O21"/>
    <mergeCell ref="N22:O22"/>
  </mergeCells>
  <pageMargins left="1.19" right="0.15" top="0.74803149606299202" bottom="0.15748031496063" header="0.31496062992126" footer="0.31496062992126"/>
  <pageSetup paperSize="5" scale="95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1">
    <tabColor rgb="FF92D050"/>
  </sheetPr>
  <dimension ref="A1:AJ97"/>
  <sheetViews>
    <sheetView workbookViewId="0">
      <selection activeCell="A7" sqref="A7:A8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36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36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36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36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36">
      <c r="A5" s="7" t="s">
        <v>29</v>
      </c>
      <c r="B5" s="7"/>
      <c r="C5" s="7"/>
      <c r="D5" s="7" t="s">
        <v>68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36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36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R7" s="18"/>
    </row>
    <row r="8" spans="1:36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  <c r="Q8" s="195"/>
      <c r="R8" s="195"/>
      <c r="S8" s="195"/>
      <c r="T8" s="195"/>
      <c r="U8" s="195"/>
      <c r="V8" s="195"/>
      <c r="W8" s="195"/>
      <c r="X8" s="195"/>
      <c r="Y8" s="195"/>
      <c r="Z8" s="195"/>
      <c r="AA8" s="195"/>
      <c r="AB8" s="195"/>
      <c r="AC8" s="195"/>
      <c r="AD8" s="195"/>
      <c r="AE8" s="195"/>
      <c r="AF8" s="195"/>
      <c r="AG8" s="195"/>
      <c r="AH8" s="195"/>
      <c r="AI8" s="195"/>
      <c r="AJ8" s="195"/>
    </row>
    <row r="9" spans="1:36" ht="15" customHeight="1">
      <c r="A9" s="21" t="s">
        <v>10</v>
      </c>
      <c r="B9" s="22" t="s">
        <v>31</v>
      </c>
      <c r="C9" s="23"/>
      <c r="D9" s="24"/>
      <c r="E9" s="25">
        <v>306</v>
      </c>
      <c r="F9" s="26"/>
      <c r="G9" s="26"/>
      <c r="H9" s="26"/>
      <c r="I9" s="26"/>
      <c r="J9" s="26"/>
      <c r="K9" s="26"/>
      <c r="L9" s="26"/>
      <c r="M9" s="26"/>
      <c r="N9" s="166"/>
      <c r="O9" s="167"/>
      <c r="Q9" s="195"/>
      <c r="R9" s="195"/>
      <c r="S9" s="195"/>
      <c r="T9" s="195"/>
      <c r="U9" s="195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5"/>
      <c r="AI9" s="195"/>
      <c r="AJ9" s="195"/>
    </row>
    <row r="10" spans="1:36" ht="15" customHeight="1">
      <c r="A10" s="21"/>
      <c r="B10" s="29" t="s">
        <v>11</v>
      </c>
      <c r="C10" s="30" t="s">
        <v>90</v>
      </c>
      <c r="D10" s="31"/>
      <c r="E10" s="32"/>
      <c r="F10" s="33">
        <v>2.5</v>
      </c>
      <c r="G10" s="33">
        <v>0.5</v>
      </c>
      <c r="H10" s="34">
        <f t="shared" ref="H10:H13" si="0">SUM(F10:G10)</f>
        <v>3</v>
      </c>
      <c r="I10" s="64">
        <v>0</v>
      </c>
      <c r="J10" s="64">
        <v>0</v>
      </c>
      <c r="K10" s="64">
        <v>0</v>
      </c>
      <c r="L10" s="64">
        <v>0</v>
      </c>
      <c r="M10" s="33">
        <f>SUM(I10:L10)</f>
        <v>0</v>
      </c>
      <c r="N10" s="156"/>
      <c r="O10" s="157"/>
      <c r="Q10" s="195"/>
      <c r="R10" s="196"/>
      <c r="S10" s="195"/>
      <c r="T10" s="195"/>
      <c r="U10" s="195"/>
      <c r="V10" s="195"/>
      <c r="W10" s="195"/>
      <c r="X10" s="195"/>
      <c r="Y10" s="195"/>
      <c r="Z10" s="195"/>
      <c r="AA10" s="195"/>
      <c r="AB10" s="195"/>
      <c r="AC10" s="195"/>
      <c r="AD10" s="195"/>
      <c r="AE10" s="195"/>
      <c r="AF10" s="195"/>
      <c r="AG10" s="195"/>
      <c r="AH10" s="195"/>
      <c r="AI10" s="195"/>
      <c r="AJ10" s="195"/>
    </row>
    <row r="11" spans="1:36" ht="15" customHeight="1">
      <c r="A11" s="21"/>
      <c r="B11" s="29" t="s">
        <v>11</v>
      </c>
      <c r="C11" s="35" t="s">
        <v>46</v>
      </c>
      <c r="D11" s="31"/>
      <c r="E11" s="32"/>
      <c r="F11" s="33">
        <v>1.5</v>
      </c>
      <c r="G11" s="33">
        <v>0</v>
      </c>
      <c r="H11" s="34">
        <f t="shared" si="0"/>
        <v>1.5</v>
      </c>
      <c r="I11" s="64">
        <v>0</v>
      </c>
      <c r="J11" s="64">
        <v>0</v>
      </c>
      <c r="K11" s="64">
        <v>0</v>
      </c>
      <c r="L11" s="64">
        <v>0</v>
      </c>
      <c r="M11" s="33">
        <f t="shared" ref="M11:M13" si="1">SUM(I11:L11)</f>
        <v>0</v>
      </c>
      <c r="N11" s="156"/>
      <c r="O11" s="157"/>
      <c r="Q11" s="195"/>
      <c r="R11" s="195"/>
      <c r="S11" s="195"/>
      <c r="T11" s="195"/>
      <c r="U11" s="195"/>
      <c r="V11" s="195"/>
      <c r="W11" s="195"/>
      <c r="X11" s="195"/>
      <c r="Y11" s="195"/>
      <c r="Z11" s="195"/>
      <c r="AA11" s="195"/>
      <c r="AB11" s="195"/>
      <c r="AC11" s="195"/>
      <c r="AD11" s="195"/>
      <c r="AE11" s="195"/>
      <c r="AF11" s="195"/>
      <c r="AG11" s="195"/>
      <c r="AH11" s="195"/>
      <c r="AI11" s="195"/>
      <c r="AJ11" s="195"/>
    </row>
    <row r="12" spans="1:36" ht="15" customHeight="1">
      <c r="A12" s="21"/>
      <c r="B12" s="29" t="s">
        <v>11</v>
      </c>
      <c r="C12" s="35" t="s">
        <v>15</v>
      </c>
      <c r="D12" s="31"/>
      <c r="E12" s="32"/>
      <c r="F12" s="33">
        <v>4</v>
      </c>
      <c r="G12" s="33">
        <v>0.5</v>
      </c>
      <c r="H12" s="34">
        <f>SUM(F12:G12)</f>
        <v>4.5</v>
      </c>
      <c r="I12" s="64">
        <v>0</v>
      </c>
      <c r="J12" s="64">
        <v>0</v>
      </c>
      <c r="K12" s="64">
        <v>0</v>
      </c>
      <c r="L12" s="64">
        <v>0.25</v>
      </c>
      <c r="M12" s="33">
        <f t="shared" si="1"/>
        <v>0.25</v>
      </c>
      <c r="N12" s="156" t="s">
        <v>48</v>
      </c>
      <c r="O12" s="157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  <c r="AH12" s="195"/>
      <c r="AI12" s="195"/>
      <c r="AJ12" s="195"/>
    </row>
    <row r="13" spans="1:36" ht="15" customHeight="1">
      <c r="A13" s="37"/>
      <c r="B13" s="38" t="s">
        <v>11</v>
      </c>
      <c r="C13" s="39" t="s">
        <v>13</v>
      </c>
      <c r="D13" s="39"/>
      <c r="E13" s="40"/>
      <c r="F13" s="41">
        <v>2</v>
      </c>
      <c r="G13" s="41">
        <v>1</v>
      </c>
      <c r="H13" s="42">
        <f t="shared" si="0"/>
        <v>3</v>
      </c>
      <c r="I13" s="42">
        <v>0</v>
      </c>
      <c r="J13" s="42">
        <v>0</v>
      </c>
      <c r="K13" s="42">
        <v>0</v>
      </c>
      <c r="L13" s="42">
        <v>0.25</v>
      </c>
      <c r="M13" s="41">
        <f t="shared" si="1"/>
        <v>0.25</v>
      </c>
      <c r="N13" s="168" t="s">
        <v>17</v>
      </c>
      <c r="O13" s="169"/>
      <c r="Q13" s="195"/>
      <c r="R13" s="196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</row>
    <row r="14" spans="1:36" ht="15" customHeight="1">
      <c r="A14" s="21" t="s">
        <v>14</v>
      </c>
      <c r="B14" s="47" t="s">
        <v>38</v>
      </c>
      <c r="C14" s="23"/>
      <c r="D14" s="24"/>
      <c r="E14" s="25">
        <v>565</v>
      </c>
      <c r="F14" s="26"/>
      <c r="G14" s="26"/>
      <c r="H14" s="26"/>
      <c r="I14" s="26"/>
      <c r="J14" s="26"/>
      <c r="K14" s="26"/>
      <c r="L14" s="26"/>
      <c r="M14" s="26"/>
      <c r="N14" s="153"/>
      <c r="O14" s="155"/>
      <c r="Q14" s="197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</row>
    <row r="15" spans="1:36" ht="15" customHeight="1">
      <c r="A15" s="21"/>
      <c r="B15" s="43" t="s">
        <v>11</v>
      </c>
      <c r="C15" s="48" t="s">
        <v>45</v>
      </c>
      <c r="D15" s="31"/>
      <c r="E15" s="44"/>
      <c r="F15" s="44">
        <v>5</v>
      </c>
      <c r="G15" s="44">
        <v>1</v>
      </c>
      <c r="H15" s="34">
        <f t="shared" ref="H15:H18" si="2">SUM(F15:G15)</f>
        <v>6</v>
      </c>
      <c r="I15" s="34">
        <v>0</v>
      </c>
      <c r="J15" s="34">
        <v>0</v>
      </c>
      <c r="K15" s="34">
        <v>0</v>
      </c>
      <c r="L15" s="34">
        <v>0.25</v>
      </c>
      <c r="M15" s="33">
        <v>0.25</v>
      </c>
      <c r="N15" s="156" t="s">
        <v>18</v>
      </c>
      <c r="O15" s="157"/>
      <c r="Q15" s="197"/>
      <c r="R15" s="195"/>
      <c r="S15" s="195"/>
      <c r="T15" s="195"/>
      <c r="U15" s="195"/>
      <c r="V15" s="195"/>
      <c r="W15" s="195"/>
      <c r="X15" s="195"/>
      <c r="Y15" s="195"/>
      <c r="Z15" s="195"/>
      <c r="AA15" s="195"/>
      <c r="AB15" s="195"/>
      <c r="AC15" s="195"/>
      <c r="AD15" s="195"/>
      <c r="AE15" s="195"/>
      <c r="AF15" s="195"/>
      <c r="AG15" s="195"/>
      <c r="AH15" s="195"/>
      <c r="AI15" s="195"/>
      <c r="AJ15" s="195"/>
    </row>
    <row r="16" spans="1:36" ht="15" customHeight="1">
      <c r="A16" s="21"/>
      <c r="B16" s="43" t="s">
        <v>11</v>
      </c>
      <c r="C16" s="35" t="s">
        <v>57</v>
      </c>
      <c r="D16" s="30"/>
      <c r="E16" s="44"/>
      <c r="F16" s="44">
        <v>5</v>
      </c>
      <c r="G16" s="44">
        <v>1.5</v>
      </c>
      <c r="H16" s="34">
        <f t="shared" si="2"/>
        <v>6.5</v>
      </c>
      <c r="I16" s="34">
        <v>0</v>
      </c>
      <c r="J16" s="34">
        <v>0</v>
      </c>
      <c r="K16" s="34">
        <v>0</v>
      </c>
      <c r="L16" s="34">
        <v>0</v>
      </c>
      <c r="M16" s="33">
        <f t="shared" ref="M16:M18" si="3">SUM(I16:L16)</f>
        <v>0</v>
      </c>
      <c r="N16" s="156"/>
      <c r="O16" s="157"/>
      <c r="Q16" s="197"/>
      <c r="R16" s="195"/>
      <c r="S16" s="195"/>
      <c r="T16" s="195"/>
      <c r="U16" s="195"/>
      <c r="V16" s="195"/>
      <c r="W16" s="195"/>
      <c r="X16" s="195"/>
      <c r="Y16" s="195"/>
      <c r="Z16" s="195"/>
      <c r="AA16" s="195"/>
      <c r="AB16" s="195"/>
      <c r="AC16" s="195"/>
      <c r="AD16" s="195"/>
      <c r="AE16" s="195"/>
      <c r="AF16" s="195"/>
      <c r="AG16" s="195"/>
      <c r="AH16" s="195"/>
      <c r="AI16" s="195"/>
      <c r="AJ16" s="195"/>
    </row>
    <row r="17" spans="1:36" ht="15" customHeight="1">
      <c r="A17" s="21"/>
      <c r="B17" s="78" t="s">
        <v>11</v>
      </c>
      <c r="C17" s="151" t="s">
        <v>15</v>
      </c>
      <c r="D17" s="152"/>
      <c r="E17" s="28"/>
      <c r="F17" s="28">
        <v>22</v>
      </c>
      <c r="G17" s="28">
        <v>3.5</v>
      </c>
      <c r="H17" s="27">
        <f t="shared" si="2"/>
        <v>25.5</v>
      </c>
      <c r="I17" s="27">
        <v>0</v>
      </c>
      <c r="J17" s="27">
        <v>0</v>
      </c>
      <c r="K17" s="27">
        <v>0</v>
      </c>
      <c r="L17" s="27">
        <v>0.88</v>
      </c>
      <c r="M17" s="33">
        <f t="shared" si="3"/>
        <v>0.88</v>
      </c>
      <c r="N17" s="153" t="s">
        <v>48</v>
      </c>
      <c r="O17" s="154"/>
      <c r="Q17" s="197"/>
      <c r="R17" s="195"/>
      <c r="S17" s="195"/>
      <c r="T17" s="195"/>
      <c r="U17" s="195"/>
      <c r="V17" s="195"/>
      <c r="W17" s="195"/>
      <c r="X17" s="195"/>
      <c r="Y17" s="195"/>
      <c r="Z17" s="195"/>
      <c r="AA17" s="195"/>
      <c r="AB17" s="195"/>
      <c r="AC17" s="195"/>
      <c r="AD17" s="195"/>
      <c r="AE17" s="195"/>
      <c r="AF17" s="195"/>
      <c r="AG17" s="195"/>
      <c r="AH17" s="195"/>
      <c r="AI17" s="195"/>
      <c r="AJ17" s="195"/>
    </row>
    <row r="18" spans="1:36" ht="15" customHeight="1">
      <c r="A18" s="21"/>
      <c r="B18" s="78" t="s">
        <v>11</v>
      </c>
      <c r="C18" s="117" t="s">
        <v>58</v>
      </c>
      <c r="D18" s="118"/>
      <c r="E18" s="33"/>
      <c r="F18" s="33">
        <v>3</v>
      </c>
      <c r="G18" s="33">
        <v>0.5</v>
      </c>
      <c r="H18" s="64">
        <f t="shared" si="2"/>
        <v>3.5</v>
      </c>
      <c r="I18" s="64">
        <v>0</v>
      </c>
      <c r="J18" s="64">
        <v>0</v>
      </c>
      <c r="K18" s="64">
        <v>0</v>
      </c>
      <c r="L18" s="64">
        <v>0.25</v>
      </c>
      <c r="M18" s="33">
        <f t="shared" si="3"/>
        <v>0.25</v>
      </c>
      <c r="N18" s="153" t="s">
        <v>48</v>
      </c>
      <c r="O18" s="154"/>
      <c r="Q18" s="197"/>
      <c r="R18" s="195"/>
      <c r="S18" s="195"/>
      <c r="T18" s="195"/>
      <c r="U18" s="195"/>
      <c r="V18" s="195"/>
      <c r="W18" s="195"/>
      <c r="X18" s="195"/>
      <c r="Y18" s="195"/>
      <c r="Z18" s="195"/>
      <c r="AA18" s="195"/>
      <c r="AB18" s="195"/>
      <c r="AC18" s="195"/>
      <c r="AD18" s="195"/>
      <c r="AE18" s="195"/>
      <c r="AF18" s="195"/>
      <c r="AG18" s="195"/>
      <c r="AH18" s="195"/>
      <c r="AI18" s="195"/>
      <c r="AJ18" s="195"/>
    </row>
    <row r="19" spans="1:36" ht="15" customHeight="1">
      <c r="A19" s="52" t="s">
        <v>16</v>
      </c>
      <c r="B19" s="114" t="s">
        <v>33</v>
      </c>
      <c r="C19" s="53"/>
      <c r="D19" s="54"/>
      <c r="E19" s="115">
        <v>33.5</v>
      </c>
      <c r="F19" s="109"/>
      <c r="G19" s="109"/>
      <c r="H19" s="109"/>
      <c r="I19" s="109"/>
      <c r="J19" s="109"/>
      <c r="K19" s="109"/>
      <c r="L19" s="109"/>
      <c r="M19" s="109"/>
      <c r="N19" s="162"/>
      <c r="O19" s="163"/>
      <c r="Q19" s="195"/>
      <c r="R19" s="195"/>
      <c r="S19" s="195"/>
      <c r="T19" s="195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</row>
    <row r="20" spans="1:36" ht="15" customHeight="1">
      <c r="A20" s="21"/>
      <c r="B20" s="43" t="s">
        <v>11</v>
      </c>
      <c r="C20" s="35" t="s">
        <v>22</v>
      </c>
      <c r="D20" s="31"/>
      <c r="E20" s="44"/>
      <c r="F20" s="44">
        <v>1</v>
      </c>
      <c r="G20" s="44">
        <v>0.5</v>
      </c>
      <c r="H20" s="34">
        <f>SUM(F20:G20)</f>
        <v>1.5</v>
      </c>
      <c r="I20" s="34">
        <v>0</v>
      </c>
      <c r="J20" s="34">
        <v>0</v>
      </c>
      <c r="K20" s="34">
        <v>0</v>
      </c>
      <c r="L20" s="34">
        <v>0.25</v>
      </c>
      <c r="M20" s="33">
        <f>SUM(I20:L20)</f>
        <v>0.25</v>
      </c>
      <c r="N20" s="156" t="s">
        <v>48</v>
      </c>
      <c r="O20" s="157"/>
      <c r="Q20" s="196"/>
      <c r="R20" s="195"/>
      <c r="S20" s="196" t="e">
        <f>SUM(#REF!+#REF!+#REF!+#REF!+#REF!+#REF!+#REF!+#REF!+#REF!+#REF!+#REF!+#REF!)</f>
        <v>#REF!</v>
      </c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</row>
    <row r="21" spans="1:36" ht="15" customHeight="1">
      <c r="A21" s="21"/>
      <c r="B21" s="61" t="s">
        <v>11</v>
      </c>
      <c r="C21" s="119" t="s">
        <v>45</v>
      </c>
      <c r="D21" s="120"/>
      <c r="E21" s="33"/>
      <c r="F21" s="33">
        <v>0.5</v>
      </c>
      <c r="G21" s="33">
        <v>0</v>
      </c>
      <c r="H21" s="64">
        <f t="shared" ref="H21" si="4">SUM(F21:G21)</f>
        <v>0.5</v>
      </c>
      <c r="I21" s="64">
        <v>0</v>
      </c>
      <c r="J21" s="64">
        <v>0</v>
      </c>
      <c r="K21" s="64">
        <v>0</v>
      </c>
      <c r="L21" s="64">
        <v>0.25</v>
      </c>
      <c r="M21" s="33">
        <f t="shared" ref="M21" si="5">SUM(I21:L21)</f>
        <v>0.25</v>
      </c>
      <c r="N21" s="110" t="s">
        <v>18</v>
      </c>
      <c r="O21" s="111"/>
      <c r="Q21" s="196"/>
      <c r="R21" s="195"/>
      <c r="S21" s="196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</row>
    <row r="22" spans="1:36" ht="15" customHeight="1">
      <c r="A22" s="52" t="s">
        <v>21</v>
      </c>
      <c r="B22" s="114" t="s">
        <v>39</v>
      </c>
      <c r="C22" s="53"/>
      <c r="D22" s="54"/>
      <c r="E22" s="115">
        <v>61.05</v>
      </c>
      <c r="F22" s="56"/>
      <c r="G22" s="56"/>
      <c r="H22" s="57"/>
      <c r="I22" s="57"/>
      <c r="J22" s="57"/>
      <c r="K22" s="57"/>
      <c r="L22" s="57"/>
      <c r="M22" s="69"/>
      <c r="N22" s="162"/>
      <c r="O22" s="163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</row>
    <row r="23" spans="1:36" ht="15" customHeight="1">
      <c r="A23" s="21"/>
      <c r="B23" s="61" t="s">
        <v>11</v>
      </c>
      <c r="C23" s="62" t="s">
        <v>40</v>
      </c>
      <c r="D23" s="63"/>
      <c r="E23" s="33"/>
      <c r="F23" s="33">
        <v>1.35</v>
      </c>
      <c r="G23" s="33">
        <v>0</v>
      </c>
      <c r="H23" s="64">
        <f t="shared" ref="H23" si="6">SUM(F23:G23)</f>
        <v>1.35</v>
      </c>
      <c r="I23" s="64">
        <v>0</v>
      </c>
      <c r="J23" s="64">
        <v>0</v>
      </c>
      <c r="K23" s="64">
        <v>0</v>
      </c>
      <c r="L23" s="64">
        <v>1.05</v>
      </c>
      <c r="M23" s="33">
        <f>SUM(I23:L23)</f>
        <v>1.05</v>
      </c>
      <c r="N23" s="164" t="s">
        <v>100</v>
      </c>
      <c r="O23" s="165"/>
      <c r="Q23" s="195"/>
      <c r="R23" s="195"/>
      <c r="S23" s="195"/>
      <c r="T23" s="195"/>
      <c r="U23" s="196">
        <f>SUM(E22/100)</f>
        <v>0.61049999999999993</v>
      </c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</row>
    <row r="24" spans="1:36" ht="15" customHeight="1">
      <c r="A24" s="148" t="s">
        <v>25</v>
      </c>
      <c r="B24" s="149"/>
      <c r="C24" s="149"/>
      <c r="D24" s="150"/>
      <c r="E24" s="72"/>
      <c r="F24" s="73">
        <f>SUM(F10:F23)</f>
        <v>47.85</v>
      </c>
      <c r="G24" s="73">
        <f t="shared" ref="G24:M24" si="7">SUM(G10:G23)</f>
        <v>9</v>
      </c>
      <c r="H24" s="73">
        <f t="shared" si="7"/>
        <v>56.85</v>
      </c>
      <c r="I24" s="73">
        <f t="shared" si="7"/>
        <v>0</v>
      </c>
      <c r="J24" s="73">
        <f t="shared" si="7"/>
        <v>0</v>
      </c>
      <c r="K24" s="73">
        <f t="shared" si="7"/>
        <v>0</v>
      </c>
      <c r="L24" s="73">
        <f t="shared" si="7"/>
        <v>3.4299999999999997</v>
      </c>
      <c r="M24" s="73">
        <f t="shared" si="7"/>
        <v>3.4299999999999997</v>
      </c>
      <c r="N24" s="74"/>
      <c r="O24" s="75"/>
      <c r="P24" s="8"/>
      <c r="Q24" s="196"/>
      <c r="R24" s="195"/>
      <c r="S24" s="195"/>
      <c r="T24" s="195"/>
      <c r="U24" s="195"/>
      <c r="V24" s="195"/>
      <c r="W24" s="195"/>
      <c r="X24" s="195"/>
      <c r="Y24" s="195"/>
      <c r="Z24" s="195"/>
      <c r="AA24" s="195"/>
      <c r="AB24" s="195"/>
      <c r="AC24" s="195"/>
      <c r="AD24" s="195"/>
      <c r="AE24" s="195"/>
      <c r="AF24" s="195"/>
      <c r="AG24" s="195"/>
      <c r="AH24" s="195"/>
      <c r="AI24" s="195"/>
      <c r="AJ24" s="195"/>
    </row>
    <row r="25" spans="1:36" ht="15" customHeight="1">
      <c r="A25" s="10"/>
      <c r="B25" s="11"/>
      <c r="C25" s="11"/>
      <c r="D25" s="9"/>
      <c r="E25" s="9"/>
      <c r="F25" s="11"/>
      <c r="G25" s="11"/>
      <c r="H25" s="11"/>
      <c r="I25" s="11"/>
      <c r="J25" s="11"/>
      <c r="K25" s="11"/>
      <c r="L25" s="11"/>
      <c r="M25" s="11"/>
      <c r="N25" s="12"/>
      <c r="O25" s="13"/>
      <c r="Q25" s="195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</row>
    <row r="26" spans="1:36" ht="15" customHeight="1">
      <c r="A26" s="10"/>
      <c r="B26" s="11"/>
      <c r="C26" s="11"/>
      <c r="D26" s="9"/>
      <c r="E26" s="9"/>
      <c r="F26" s="11"/>
      <c r="G26" s="11"/>
      <c r="H26" s="11"/>
      <c r="I26" s="11"/>
      <c r="J26" s="11"/>
      <c r="K26" s="11"/>
      <c r="L26" s="11"/>
      <c r="M26" s="147" t="s">
        <v>109</v>
      </c>
      <c r="N26" s="12"/>
      <c r="O26" s="13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5"/>
      <c r="AJ26" s="195"/>
    </row>
    <row r="27" spans="1:36" ht="17.25" customHeight="1">
      <c r="A27" s="10"/>
      <c r="B27" s="11"/>
      <c r="C27" s="11"/>
      <c r="D27" s="9"/>
      <c r="E27" s="9"/>
      <c r="F27" s="11"/>
      <c r="G27" s="11"/>
      <c r="H27" s="19"/>
      <c r="I27" s="19"/>
      <c r="J27" s="19"/>
      <c r="K27" s="19"/>
      <c r="L27" s="19"/>
      <c r="M27" s="7" t="s">
        <v>20</v>
      </c>
      <c r="N27" s="4"/>
      <c r="O27" s="13"/>
      <c r="Q27" s="195"/>
      <c r="R27" s="195"/>
      <c r="S27" s="195"/>
      <c r="T27" s="195">
        <v>12</v>
      </c>
      <c r="U27" s="195"/>
      <c r="V27" s="196">
        <f>SUM(T27-M24)</f>
        <v>8.57</v>
      </c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</row>
    <row r="28" spans="1:36" ht="15" customHeight="1">
      <c r="A28" s="10"/>
      <c r="B28" s="11"/>
      <c r="C28" s="14" t="s">
        <v>20</v>
      </c>
      <c r="D28" s="11"/>
      <c r="E28" s="11"/>
      <c r="F28" s="11"/>
      <c r="G28" s="11"/>
      <c r="H28" s="19"/>
      <c r="I28" s="11"/>
      <c r="J28" s="11"/>
      <c r="K28" s="11"/>
      <c r="L28" s="139" t="s">
        <v>102</v>
      </c>
      <c r="M28" s="76" t="s">
        <v>52</v>
      </c>
      <c r="N28" s="12"/>
      <c r="O28" s="13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</row>
    <row r="29" spans="1:36" ht="15" customHeight="1">
      <c r="A29" s="11"/>
      <c r="B29" s="11"/>
      <c r="C29" s="15"/>
      <c r="D29" s="15"/>
      <c r="E29" s="15"/>
      <c r="F29" s="15"/>
      <c r="G29" s="15"/>
      <c r="H29" s="17"/>
      <c r="I29" s="17"/>
      <c r="J29" s="17"/>
      <c r="K29" s="17"/>
      <c r="L29" s="17"/>
      <c r="M29" s="76"/>
      <c r="N29" s="5"/>
      <c r="O29" s="13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</row>
    <row r="30" spans="1:36" ht="15" customHeight="1">
      <c r="A30" s="11"/>
      <c r="B30" s="11"/>
      <c r="C30" s="11"/>
      <c r="D30" s="11"/>
      <c r="E30" s="11"/>
      <c r="F30" s="11"/>
      <c r="G30" s="11"/>
      <c r="H30" s="19"/>
      <c r="I30" s="11"/>
      <c r="J30" s="11"/>
      <c r="K30" s="11"/>
      <c r="L30" s="11"/>
      <c r="M30" s="76"/>
      <c r="N30" s="12"/>
      <c r="O30" s="13"/>
      <c r="Q30" s="195"/>
      <c r="R30" s="195"/>
      <c r="S30" s="195"/>
      <c r="T30" s="195"/>
      <c r="U30" s="195"/>
      <c r="V30" s="195"/>
      <c r="W30" s="195"/>
      <c r="X30" s="195"/>
      <c r="Y30" s="195"/>
      <c r="Z30" s="195"/>
      <c r="AA30" s="195"/>
      <c r="AB30" s="195"/>
      <c r="AC30" s="195"/>
      <c r="AD30" s="195"/>
      <c r="AE30" s="195"/>
      <c r="AF30" s="195"/>
      <c r="AG30" s="195"/>
      <c r="AH30" s="195"/>
      <c r="AI30" s="195"/>
      <c r="AJ30" s="195"/>
    </row>
    <row r="31" spans="1:36" ht="15" customHeight="1">
      <c r="A31" s="11"/>
      <c r="B31" s="11"/>
      <c r="C31" s="11"/>
      <c r="D31" s="11"/>
      <c r="E31" s="11"/>
      <c r="F31" s="11"/>
      <c r="G31" s="11"/>
      <c r="H31" s="19"/>
      <c r="I31" s="19"/>
      <c r="J31" s="19"/>
      <c r="K31" s="19"/>
      <c r="L31" s="19"/>
      <c r="M31" s="76"/>
      <c r="N31" s="12"/>
      <c r="O31" s="13"/>
      <c r="Q31" s="195"/>
      <c r="R31" s="195"/>
      <c r="S31" s="195"/>
      <c r="T31" s="195">
        <v>16</v>
      </c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</row>
    <row r="32" spans="1:36" ht="15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77" t="s">
        <v>104</v>
      </c>
      <c r="N32" s="12"/>
      <c r="O32" s="13"/>
      <c r="Q32" s="195"/>
      <c r="R32" s="195"/>
      <c r="S32" s="195"/>
      <c r="T32" s="196">
        <f>SUM(T31-M24)</f>
        <v>12.57</v>
      </c>
      <c r="U32" s="195"/>
      <c r="V32" s="195"/>
      <c r="W32" s="195"/>
      <c r="X32" s="195"/>
      <c r="Y32" s="195"/>
      <c r="Z32" s="195"/>
      <c r="AA32" s="195"/>
      <c r="AB32" s="195"/>
      <c r="AC32" s="195"/>
      <c r="AD32" s="195"/>
      <c r="AE32" s="195"/>
      <c r="AF32" s="195"/>
      <c r="AG32" s="195"/>
      <c r="AH32" s="195"/>
      <c r="AI32" s="195"/>
      <c r="AJ32" s="195"/>
    </row>
    <row r="33" spans="1:36" ht="15" customHeight="1">
      <c r="A33" s="11"/>
      <c r="B33" s="11"/>
      <c r="C33" s="16"/>
      <c r="D33" s="15"/>
      <c r="E33" s="15"/>
      <c r="F33" s="15"/>
      <c r="G33" s="15"/>
      <c r="H33" s="15"/>
      <c r="I33" s="15"/>
      <c r="J33" s="15"/>
      <c r="K33" s="15"/>
      <c r="L33" s="15"/>
      <c r="M33" s="7" t="s">
        <v>105</v>
      </c>
      <c r="N33" s="6"/>
      <c r="O33" s="13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</row>
    <row r="34" spans="1:36" ht="15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7" t="s">
        <v>106</v>
      </c>
      <c r="N34" s="4"/>
      <c r="O34" s="13"/>
      <c r="Q34" s="195"/>
      <c r="R34" s="195"/>
      <c r="S34" s="195"/>
      <c r="T34" s="195"/>
      <c r="U34" s="195"/>
      <c r="V34" s="195"/>
      <c r="W34" s="195"/>
      <c r="X34" s="195"/>
      <c r="Y34" s="195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</row>
    <row r="35" spans="1:36" ht="1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4"/>
      <c r="O35" s="13"/>
      <c r="Q35" s="195"/>
      <c r="R35" s="195"/>
      <c r="S35" s="195"/>
      <c r="T35" s="195"/>
      <c r="U35" s="195"/>
      <c r="V35" s="195"/>
      <c r="W35" s="195"/>
      <c r="X35" s="195"/>
      <c r="Y35" s="195"/>
      <c r="Z35" s="195"/>
      <c r="AA35" s="195"/>
      <c r="AB35" s="195"/>
      <c r="AC35" s="195"/>
      <c r="AD35" s="195"/>
      <c r="AE35" s="195"/>
      <c r="AF35" s="195"/>
      <c r="AG35" s="195"/>
      <c r="AH35" s="195"/>
      <c r="AI35" s="195"/>
      <c r="AJ35" s="195"/>
    </row>
    <row r="36" spans="1:36" ht="15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4"/>
      <c r="O36" s="13"/>
      <c r="Q36" s="195"/>
      <c r="R36" s="195"/>
      <c r="S36" s="195"/>
      <c r="T36" s="195"/>
      <c r="U36" s="195"/>
      <c r="V36" s="195"/>
      <c r="W36" s="195"/>
      <c r="X36" s="195"/>
      <c r="Y36" s="195"/>
      <c r="Z36" s="195"/>
      <c r="AA36" s="195"/>
      <c r="AB36" s="195"/>
      <c r="AC36" s="195"/>
      <c r="AD36" s="195"/>
      <c r="AE36" s="195"/>
      <c r="AF36" s="195"/>
      <c r="AG36" s="195"/>
      <c r="AH36" s="195"/>
      <c r="AI36" s="195"/>
      <c r="AJ36" s="195"/>
    </row>
    <row r="37" spans="1:36" ht="1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1"/>
      <c r="Q37" s="195"/>
      <c r="R37" s="195"/>
      <c r="S37" s="195"/>
      <c r="T37" s="195"/>
      <c r="U37" s="195"/>
      <c r="V37" s="195"/>
      <c r="W37" s="195"/>
      <c r="X37" s="195"/>
      <c r="Y37" s="195"/>
      <c r="Z37" s="195"/>
      <c r="AA37" s="195"/>
      <c r="AB37" s="195"/>
      <c r="AC37" s="195"/>
      <c r="AD37" s="195"/>
      <c r="AE37" s="195"/>
      <c r="AF37" s="195"/>
      <c r="AG37" s="195"/>
      <c r="AH37" s="195"/>
      <c r="AI37" s="195"/>
      <c r="AJ37" s="195"/>
    </row>
    <row r="38" spans="1:36" ht="1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1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</row>
    <row r="39" spans="1:36" ht="1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1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</row>
    <row r="40" spans="1:36" ht="1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1"/>
      <c r="Q40" s="195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</row>
    <row r="41" spans="1:36" ht="1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1"/>
      <c r="Q41" s="195"/>
      <c r="R41" s="195"/>
      <c r="S41" s="195"/>
      <c r="T41" s="195"/>
      <c r="U41" s="195"/>
      <c r="V41" s="195"/>
      <c r="W41" s="195"/>
      <c r="X41" s="195"/>
      <c r="Y41" s="195"/>
      <c r="Z41" s="195"/>
      <c r="AA41" s="195"/>
      <c r="AB41" s="195"/>
      <c r="AC41" s="195"/>
      <c r="AD41" s="195"/>
      <c r="AE41" s="195"/>
      <c r="AF41" s="195"/>
      <c r="AG41" s="195"/>
      <c r="AH41" s="195"/>
      <c r="AI41" s="195"/>
      <c r="AJ41" s="195"/>
    </row>
    <row r="42" spans="1:36" ht="1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1"/>
      <c r="Q42" s="195"/>
      <c r="R42" s="195"/>
      <c r="S42" s="195"/>
      <c r="T42" s="195"/>
      <c r="U42" s="195"/>
      <c r="V42" s="195"/>
      <c r="W42" s="195"/>
      <c r="X42" s="195"/>
      <c r="Y42" s="195"/>
      <c r="Z42" s="195"/>
      <c r="AA42" s="195"/>
      <c r="AB42" s="195"/>
      <c r="AC42" s="195"/>
      <c r="AD42" s="195"/>
      <c r="AE42" s="195"/>
      <c r="AF42" s="195"/>
      <c r="AG42" s="195"/>
      <c r="AH42" s="195"/>
      <c r="AI42" s="195"/>
      <c r="AJ42" s="195"/>
    </row>
    <row r="43" spans="1:36" ht="1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1"/>
      <c r="Q43" s="195"/>
      <c r="R43" s="195"/>
      <c r="S43" s="195"/>
      <c r="T43" s="195"/>
      <c r="U43" s="195"/>
      <c r="V43" s="195"/>
      <c r="W43" s="195"/>
      <c r="X43" s="195"/>
      <c r="Y43" s="195"/>
      <c r="Z43" s="195"/>
      <c r="AA43" s="195"/>
      <c r="AB43" s="195"/>
      <c r="AC43" s="195"/>
      <c r="AD43" s="195"/>
      <c r="AE43" s="195"/>
      <c r="AF43" s="195"/>
      <c r="AG43" s="195"/>
      <c r="AH43" s="195"/>
      <c r="AI43" s="195"/>
      <c r="AJ43" s="195"/>
    </row>
    <row r="44" spans="1:36" ht="1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1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</row>
    <row r="45" spans="1:36" ht="1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1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</row>
    <row r="46" spans="1:36" ht="1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1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</row>
    <row r="47" spans="1:36" ht="1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1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</row>
    <row r="48" spans="1:36" ht="1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1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</row>
    <row r="49" spans="1:36" ht="1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1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</row>
    <row r="50" spans="1:36" ht="15.7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1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</row>
    <row r="51" spans="1:36" ht="15.7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1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</row>
    <row r="52" spans="1:36" ht="15.7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1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</row>
    <row r="53" spans="1:36" ht="15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1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</row>
    <row r="54" spans="1:36" ht="15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1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</row>
    <row r="55" spans="1:36" ht="15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1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</row>
    <row r="56" spans="1:36" ht="15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1"/>
      <c r="Q56" s="195"/>
      <c r="R56" s="195"/>
      <c r="S56" s="195"/>
      <c r="T56" s="195"/>
      <c r="U56" s="195"/>
      <c r="V56" s="195"/>
      <c r="W56" s="195"/>
      <c r="X56" s="195"/>
      <c r="Y56" s="195"/>
      <c r="Z56" s="195"/>
      <c r="AA56" s="195"/>
      <c r="AB56" s="195"/>
      <c r="AC56" s="195"/>
      <c r="AD56" s="195"/>
      <c r="AE56" s="195"/>
      <c r="AF56" s="195"/>
      <c r="AG56" s="195"/>
      <c r="AH56" s="195"/>
      <c r="AI56" s="195"/>
      <c r="AJ56" s="195"/>
    </row>
    <row r="57" spans="1:36" ht="15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1"/>
      <c r="Q57" s="195"/>
      <c r="R57" s="195"/>
      <c r="S57" s="195"/>
      <c r="T57" s="195"/>
      <c r="U57" s="195"/>
      <c r="V57" s="195"/>
      <c r="W57" s="195"/>
      <c r="X57" s="195"/>
      <c r="Y57" s="195"/>
      <c r="Z57" s="195"/>
      <c r="AA57" s="195"/>
      <c r="AB57" s="195"/>
      <c r="AC57" s="195"/>
      <c r="AD57" s="195"/>
      <c r="AE57" s="195"/>
      <c r="AF57" s="195"/>
      <c r="AG57" s="195"/>
      <c r="AH57" s="195"/>
      <c r="AI57" s="195"/>
      <c r="AJ57" s="195"/>
    </row>
    <row r="58" spans="1:36" ht="15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1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</row>
    <row r="59" spans="1:36" ht="15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1"/>
      <c r="Q59" s="195"/>
      <c r="R59" s="195"/>
      <c r="S59" s="195"/>
      <c r="T59" s="195"/>
      <c r="U59" s="195"/>
      <c r="V59" s="195"/>
      <c r="W59" s="195"/>
      <c r="X59" s="195"/>
      <c r="Y59" s="195"/>
      <c r="Z59" s="195"/>
      <c r="AA59" s="195"/>
      <c r="AB59" s="195"/>
      <c r="AC59" s="195"/>
      <c r="AD59" s="195"/>
      <c r="AE59" s="195"/>
      <c r="AF59" s="195"/>
      <c r="AG59" s="195"/>
      <c r="AH59" s="195"/>
      <c r="AI59" s="195"/>
      <c r="AJ59" s="195"/>
    </row>
    <row r="60" spans="1:36" ht="15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1"/>
      <c r="Q60" s="195"/>
      <c r="R60" s="195"/>
      <c r="S60" s="195"/>
      <c r="T60" s="195"/>
      <c r="U60" s="195"/>
      <c r="V60" s="195"/>
      <c r="W60" s="195"/>
      <c r="X60" s="195"/>
      <c r="Y60" s="195"/>
      <c r="Z60" s="195"/>
      <c r="AA60" s="195"/>
      <c r="AB60" s="195"/>
      <c r="AC60" s="195"/>
      <c r="AD60" s="195"/>
      <c r="AE60" s="195"/>
      <c r="AF60" s="195"/>
      <c r="AG60" s="195"/>
      <c r="AH60" s="195"/>
      <c r="AI60" s="195"/>
      <c r="AJ60" s="195"/>
    </row>
    <row r="61" spans="1:36" ht="15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"/>
      <c r="Q61" s="195"/>
      <c r="R61" s="195"/>
      <c r="S61" s="195"/>
      <c r="T61" s="195"/>
      <c r="U61" s="195"/>
      <c r="V61" s="195"/>
      <c r="W61" s="195"/>
      <c r="X61" s="195"/>
      <c r="Y61" s="195"/>
      <c r="Z61" s="195"/>
      <c r="AA61" s="195"/>
      <c r="AB61" s="195"/>
      <c r="AC61" s="195"/>
      <c r="AD61" s="195"/>
      <c r="AE61" s="195"/>
      <c r="AF61" s="195"/>
      <c r="AG61" s="195"/>
      <c r="AH61" s="195"/>
      <c r="AI61" s="195"/>
      <c r="AJ61" s="195"/>
    </row>
    <row r="62" spans="1:36" ht="15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1"/>
      <c r="Q62" s="195"/>
      <c r="R62" s="195"/>
      <c r="S62" s="195"/>
      <c r="T62" s="195"/>
      <c r="U62" s="195"/>
      <c r="V62" s="195"/>
      <c r="W62" s="195"/>
      <c r="X62" s="195"/>
      <c r="Y62" s="195"/>
      <c r="Z62" s="195"/>
      <c r="AA62" s="195"/>
      <c r="AB62" s="195"/>
      <c r="AC62" s="195"/>
      <c r="AD62" s="195"/>
      <c r="AE62" s="195"/>
      <c r="AF62" s="195"/>
      <c r="AG62" s="195"/>
      <c r="AH62" s="195"/>
      <c r="AI62" s="195"/>
      <c r="AJ62" s="195"/>
    </row>
    <row r="63" spans="1:36" ht="15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1"/>
      <c r="Q63" s="195"/>
      <c r="R63" s="195"/>
      <c r="S63" s="195"/>
      <c r="T63" s="195"/>
      <c r="U63" s="195"/>
      <c r="V63" s="195"/>
      <c r="W63" s="195"/>
      <c r="X63" s="195"/>
      <c r="Y63" s="195"/>
      <c r="Z63" s="195"/>
      <c r="AA63" s="195"/>
      <c r="AB63" s="195"/>
      <c r="AC63" s="195"/>
      <c r="AD63" s="195"/>
      <c r="AE63" s="195"/>
      <c r="AF63" s="195"/>
      <c r="AG63" s="195"/>
      <c r="AH63" s="195"/>
      <c r="AI63" s="195"/>
      <c r="AJ63" s="195"/>
    </row>
    <row r="64" spans="1:36" ht="15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1"/>
      <c r="Q64" s="195"/>
      <c r="R64" s="195"/>
      <c r="S64" s="195"/>
      <c r="T64" s="195"/>
      <c r="U64" s="195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5"/>
    </row>
    <row r="65" spans="1:36" ht="15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Q65" s="195"/>
      <c r="R65" s="195"/>
      <c r="S65" s="195"/>
      <c r="T65" s="195"/>
      <c r="U65" s="195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5"/>
    </row>
    <row r="66" spans="1:36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Q66" s="195"/>
      <c r="R66" s="195"/>
      <c r="S66" s="195"/>
      <c r="T66" s="195"/>
      <c r="U66" s="195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5"/>
    </row>
    <row r="67" spans="1:36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</row>
    <row r="68" spans="1:36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Q68" s="195"/>
      <c r="R68" s="195"/>
      <c r="S68" s="195"/>
      <c r="T68" s="195"/>
      <c r="U68" s="195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5"/>
    </row>
    <row r="69" spans="1:36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Q69" s="195"/>
      <c r="R69" s="195"/>
      <c r="S69" s="195"/>
      <c r="T69" s="195"/>
      <c r="U69" s="195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5"/>
    </row>
    <row r="70" spans="1:36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Q70" s="195"/>
      <c r="R70" s="195"/>
      <c r="S70" s="195"/>
      <c r="T70" s="195"/>
      <c r="U70" s="195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5"/>
    </row>
    <row r="71" spans="1:36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5"/>
    </row>
    <row r="72" spans="1:36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Q72" s="195"/>
      <c r="R72" s="195"/>
      <c r="S72" s="195"/>
      <c r="T72" s="195"/>
      <c r="U72" s="195"/>
      <c r="V72" s="195"/>
      <c r="W72" s="195"/>
      <c r="X72" s="195"/>
      <c r="Y72" s="195"/>
      <c r="Z72" s="195"/>
      <c r="AA72" s="195"/>
      <c r="AB72" s="195"/>
      <c r="AC72" s="195"/>
      <c r="AD72" s="195"/>
      <c r="AE72" s="195"/>
      <c r="AF72" s="195"/>
      <c r="AG72" s="195"/>
      <c r="AH72" s="195"/>
      <c r="AI72" s="195"/>
      <c r="AJ72" s="195"/>
    </row>
    <row r="73" spans="1:36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Q73" s="195"/>
      <c r="R73" s="195"/>
      <c r="S73" s="195"/>
      <c r="T73" s="195"/>
      <c r="U73" s="195"/>
      <c r="V73" s="195"/>
      <c r="W73" s="195"/>
      <c r="X73" s="195"/>
      <c r="Y73" s="195"/>
      <c r="Z73" s="195"/>
      <c r="AA73" s="195"/>
      <c r="AB73" s="195"/>
      <c r="AC73" s="195"/>
      <c r="AD73" s="195"/>
      <c r="AE73" s="195"/>
      <c r="AF73" s="195"/>
      <c r="AG73" s="195"/>
      <c r="AH73" s="195"/>
      <c r="AI73" s="195"/>
      <c r="AJ73" s="195"/>
    </row>
    <row r="74" spans="1:36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Q74" s="195"/>
      <c r="R74" s="195"/>
      <c r="S74" s="195"/>
      <c r="T74" s="195"/>
      <c r="U74" s="195"/>
      <c r="V74" s="195"/>
      <c r="W74" s="195"/>
      <c r="X74" s="195"/>
      <c r="Y74" s="195"/>
      <c r="Z74" s="195"/>
      <c r="AA74" s="195"/>
      <c r="AB74" s="195"/>
      <c r="AC74" s="195"/>
      <c r="AD74" s="195"/>
      <c r="AE74" s="195"/>
      <c r="AF74" s="195"/>
      <c r="AG74" s="195"/>
      <c r="AH74" s="195"/>
      <c r="AI74" s="195"/>
      <c r="AJ74" s="195"/>
    </row>
    <row r="75" spans="1:36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Q75" s="195"/>
      <c r="R75" s="195"/>
      <c r="S75" s="195"/>
      <c r="T75" s="195"/>
      <c r="U75" s="195"/>
      <c r="V75" s="195"/>
      <c r="W75" s="195"/>
      <c r="X75" s="195"/>
      <c r="Y75" s="195"/>
      <c r="Z75" s="195"/>
      <c r="AA75" s="195"/>
      <c r="AB75" s="195"/>
      <c r="AC75" s="195"/>
      <c r="AD75" s="195"/>
      <c r="AE75" s="195"/>
      <c r="AF75" s="195"/>
      <c r="AG75" s="195"/>
      <c r="AH75" s="195"/>
      <c r="AI75" s="195"/>
      <c r="AJ75" s="195"/>
    </row>
    <row r="76" spans="1:36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5"/>
    </row>
    <row r="77" spans="1:36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</row>
    <row r="78" spans="1:36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</row>
    <row r="79" spans="1:36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Q79" s="195"/>
      <c r="R79" s="195"/>
      <c r="S79" s="195"/>
      <c r="T79" s="195"/>
      <c r="U79" s="195"/>
      <c r="V79" s="195"/>
      <c r="W79" s="195"/>
      <c r="X79" s="195"/>
      <c r="Y79" s="195"/>
      <c r="Z79" s="195"/>
      <c r="AA79" s="195"/>
      <c r="AB79" s="195"/>
      <c r="AC79" s="195"/>
      <c r="AD79" s="195"/>
      <c r="AE79" s="195"/>
      <c r="AF79" s="195"/>
      <c r="AG79" s="195"/>
      <c r="AH79" s="195"/>
      <c r="AI79" s="195"/>
      <c r="AJ79" s="195"/>
    </row>
    <row r="80" spans="1:36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Q80" s="195"/>
      <c r="R80" s="195"/>
      <c r="S80" s="195"/>
      <c r="T80" s="195"/>
      <c r="U80" s="195"/>
      <c r="V80" s="195"/>
      <c r="W80" s="195"/>
      <c r="X80" s="195"/>
      <c r="Y80" s="195"/>
      <c r="Z80" s="195"/>
      <c r="AA80" s="195"/>
      <c r="AB80" s="195"/>
      <c r="AC80" s="195"/>
      <c r="AD80" s="195"/>
      <c r="AE80" s="195"/>
      <c r="AF80" s="195"/>
      <c r="AG80" s="195"/>
      <c r="AH80" s="195"/>
      <c r="AI80" s="195"/>
      <c r="AJ80" s="195"/>
    </row>
    <row r="81" spans="1:36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Q81" s="195"/>
      <c r="R81" s="195"/>
      <c r="S81" s="195"/>
      <c r="T81" s="195"/>
      <c r="U81" s="195"/>
      <c r="V81" s="195"/>
      <c r="W81" s="195"/>
      <c r="X81" s="195"/>
      <c r="Y81" s="195"/>
      <c r="Z81" s="195"/>
      <c r="AA81" s="195"/>
      <c r="AB81" s="195"/>
      <c r="AC81" s="195"/>
      <c r="AD81" s="195"/>
      <c r="AE81" s="195"/>
      <c r="AF81" s="195"/>
      <c r="AG81" s="195"/>
      <c r="AH81" s="195"/>
      <c r="AI81" s="195"/>
      <c r="AJ81" s="195"/>
    </row>
    <row r="82" spans="1:36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Q82" s="195"/>
      <c r="R82" s="195"/>
      <c r="S82" s="195"/>
      <c r="T82" s="195"/>
      <c r="U82" s="195"/>
      <c r="V82" s="195"/>
      <c r="W82" s="195"/>
      <c r="X82" s="195"/>
      <c r="Y82" s="195"/>
      <c r="Z82" s="195"/>
      <c r="AA82" s="195"/>
      <c r="AB82" s="195"/>
      <c r="AC82" s="195"/>
      <c r="AD82" s="195"/>
      <c r="AE82" s="195"/>
      <c r="AF82" s="195"/>
      <c r="AG82" s="195"/>
      <c r="AH82" s="195"/>
      <c r="AI82" s="195"/>
      <c r="AJ82" s="195"/>
    </row>
    <row r="83" spans="1:36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Q83" s="195"/>
      <c r="R83" s="195"/>
      <c r="S83" s="195"/>
      <c r="T83" s="195"/>
      <c r="U83" s="195"/>
      <c r="V83" s="195"/>
      <c r="W83" s="195"/>
      <c r="X83" s="195"/>
      <c r="Y83" s="195"/>
      <c r="Z83" s="195"/>
      <c r="AA83" s="195"/>
      <c r="AB83" s="195"/>
      <c r="AC83" s="195"/>
      <c r="AD83" s="195"/>
      <c r="AE83" s="195"/>
      <c r="AF83" s="195"/>
      <c r="AG83" s="195"/>
      <c r="AH83" s="195"/>
      <c r="AI83" s="195"/>
      <c r="AJ83" s="195"/>
    </row>
    <row r="84" spans="1:36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Q84" s="195"/>
      <c r="R84" s="195"/>
      <c r="S84" s="195"/>
      <c r="T84" s="195"/>
      <c r="U84" s="195"/>
      <c r="V84" s="195"/>
      <c r="W84" s="195"/>
      <c r="X84" s="195"/>
      <c r="Y84" s="195"/>
      <c r="Z84" s="195"/>
      <c r="AA84" s="195"/>
      <c r="AB84" s="195"/>
      <c r="AC84" s="195"/>
      <c r="AD84" s="195"/>
      <c r="AE84" s="195"/>
      <c r="AF84" s="195"/>
      <c r="AG84" s="195"/>
      <c r="AH84" s="195"/>
      <c r="AI84" s="195"/>
      <c r="AJ84" s="195"/>
    </row>
    <row r="85" spans="1:36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</row>
    <row r="86" spans="1:36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Q86" s="195"/>
      <c r="R86" s="195"/>
      <c r="S86" s="195"/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5"/>
    </row>
    <row r="87" spans="1:36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195"/>
      <c r="AH87" s="195"/>
      <c r="AI87" s="195"/>
      <c r="AJ87" s="195"/>
    </row>
    <row r="88" spans="1:36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5"/>
    </row>
    <row r="89" spans="1:36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  <c r="Q89" s="195"/>
      <c r="R89" s="195"/>
      <c r="S89" s="195"/>
      <c r="T89" s="195"/>
      <c r="U89" s="195"/>
      <c r="V89" s="195"/>
      <c r="W89" s="195"/>
      <c r="X89" s="195"/>
      <c r="Y89" s="195"/>
      <c r="Z89" s="195"/>
      <c r="AA89" s="195"/>
      <c r="AB89" s="195"/>
      <c r="AC89" s="195"/>
      <c r="AD89" s="195"/>
      <c r="AE89" s="195"/>
      <c r="AF89" s="195"/>
      <c r="AG89" s="195"/>
      <c r="AH89" s="195"/>
      <c r="AI89" s="195"/>
      <c r="AJ89" s="195"/>
    </row>
    <row r="90" spans="1:36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  <c r="Q90" s="195"/>
      <c r="R90" s="195"/>
      <c r="S90" s="195"/>
      <c r="T90" s="195"/>
      <c r="U90" s="195"/>
      <c r="V90" s="195"/>
      <c r="W90" s="195"/>
      <c r="X90" s="195"/>
      <c r="Y90" s="195"/>
      <c r="Z90" s="195"/>
      <c r="AA90" s="195"/>
      <c r="AB90" s="195"/>
      <c r="AC90" s="195"/>
      <c r="AD90" s="195"/>
      <c r="AE90" s="195"/>
      <c r="AF90" s="195"/>
      <c r="AG90" s="195"/>
      <c r="AH90" s="195"/>
      <c r="AI90" s="195"/>
      <c r="AJ90" s="195"/>
    </row>
    <row r="91" spans="1:36" ht="15.7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Q91" s="195"/>
      <c r="R91" s="195"/>
      <c r="S91" s="195"/>
      <c r="T91" s="195"/>
      <c r="U91" s="195"/>
      <c r="V91" s="195"/>
      <c r="W91" s="195"/>
      <c r="X91" s="195"/>
      <c r="Y91" s="195"/>
      <c r="Z91" s="195"/>
      <c r="AA91" s="195"/>
      <c r="AB91" s="195"/>
      <c r="AC91" s="195"/>
      <c r="AD91" s="195"/>
      <c r="AE91" s="195"/>
      <c r="AF91" s="195"/>
      <c r="AG91" s="195"/>
      <c r="AH91" s="195"/>
      <c r="AI91" s="195"/>
      <c r="AJ91" s="195"/>
    </row>
    <row r="92" spans="1:36" ht="15.7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5"/>
      <c r="AH92" s="195"/>
      <c r="AI92" s="195"/>
      <c r="AJ92" s="195"/>
    </row>
    <row r="93" spans="1:36" ht="15.7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Q93" s="195"/>
      <c r="R93" s="195"/>
      <c r="S93" s="195"/>
      <c r="T93" s="195"/>
      <c r="U93" s="195"/>
      <c r="V93" s="195"/>
      <c r="W93" s="195"/>
      <c r="X93" s="195"/>
      <c r="Y93" s="195"/>
      <c r="Z93" s="195"/>
      <c r="AA93" s="195"/>
      <c r="AB93" s="195"/>
      <c r="AC93" s="195"/>
      <c r="AD93" s="195"/>
      <c r="AE93" s="195"/>
      <c r="AF93" s="195"/>
      <c r="AG93" s="195"/>
      <c r="AH93" s="195"/>
      <c r="AI93" s="195"/>
      <c r="AJ93" s="195"/>
    </row>
    <row r="94" spans="1:36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Q94" s="195"/>
      <c r="R94" s="195"/>
      <c r="S94" s="195"/>
      <c r="T94" s="195"/>
      <c r="U94" s="195"/>
      <c r="V94" s="195"/>
      <c r="W94" s="195"/>
      <c r="X94" s="195"/>
      <c r="Y94" s="195"/>
      <c r="Z94" s="195"/>
      <c r="AA94" s="195"/>
      <c r="AB94" s="195"/>
      <c r="AC94" s="195"/>
      <c r="AD94" s="195"/>
      <c r="AE94" s="195"/>
      <c r="AF94" s="195"/>
      <c r="AG94" s="195"/>
      <c r="AH94" s="195"/>
      <c r="AI94" s="195"/>
      <c r="AJ94" s="195"/>
    </row>
    <row r="95" spans="1:36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5"/>
      <c r="AH95" s="195"/>
      <c r="AI95" s="195"/>
      <c r="AJ95" s="195"/>
    </row>
    <row r="96" spans="1:36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5"/>
      <c r="AH96" s="195"/>
      <c r="AI96" s="195"/>
      <c r="AJ96" s="195"/>
    </row>
    <row r="97" spans="1:14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</sheetData>
  <mergeCells count="26">
    <mergeCell ref="N9:O9"/>
    <mergeCell ref="N10:O10"/>
    <mergeCell ref="N11:O11"/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  <mergeCell ref="N12:O12"/>
    <mergeCell ref="N13:O13"/>
    <mergeCell ref="C17:D17"/>
    <mergeCell ref="N17:O17"/>
    <mergeCell ref="N18:O18"/>
    <mergeCell ref="N14:O14"/>
    <mergeCell ref="N15:O15"/>
    <mergeCell ref="N16:O16"/>
    <mergeCell ref="N19:O19"/>
    <mergeCell ref="A24:D24"/>
    <mergeCell ref="N20:O20"/>
    <mergeCell ref="N22:O22"/>
    <mergeCell ref="N23:O23"/>
  </mergeCells>
  <pageMargins left="1.44" right="0.15" top="0.74803149606299202" bottom="0.65748031500000004" header="0.31496062992126" footer="0.31496062992126"/>
  <pageSetup paperSize="5" scale="95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0">
    <tabColor rgb="FF92D050"/>
  </sheetPr>
  <dimension ref="A1:X100"/>
  <sheetViews>
    <sheetView topLeftCell="E1" workbookViewId="0">
      <selection activeCell="Q7" sqref="Q7:X92"/>
    </sheetView>
  </sheetViews>
  <sheetFormatPr defaultRowHeight="15"/>
  <cols>
    <col min="1" max="1" width="3.85546875" customWidth="1"/>
    <col min="2" max="2" width="2.28515625" customWidth="1"/>
    <col min="3" max="3" width="4.140625" customWidth="1"/>
    <col min="4" max="4" width="25.85546875" customWidth="1"/>
    <col min="5" max="5" width="11.7109375" customWidth="1"/>
    <col min="6" max="13" width="8.28515625" customWidth="1"/>
    <col min="14" max="14" width="2.5703125" customWidth="1"/>
    <col min="15" max="15" width="21" customWidth="1"/>
    <col min="19" max="19" width="9.5703125" bestFit="1" customWidth="1"/>
  </cols>
  <sheetData>
    <row r="1" spans="1:24" ht="15.75" customHeight="1">
      <c r="A1" s="172" t="s">
        <v>34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</row>
    <row r="2" spans="1:24" ht="15.75" customHeight="1">
      <c r="A2" s="172" t="s">
        <v>50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</row>
    <row r="3" spans="1:24" ht="15.75" customHeight="1">
      <c r="A3" s="172" t="s">
        <v>49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</row>
    <row r="4" spans="1:24" ht="15.75" customHeight="1">
      <c r="A4" s="172" t="s">
        <v>101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</row>
    <row r="5" spans="1:24">
      <c r="A5" s="7" t="s">
        <v>29</v>
      </c>
      <c r="B5" s="7"/>
      <c r="C5" s="7"/>
      <c r="D5" s="7" t="s">
        <v>99</v>
      </c>
      <c r="E5" s="7"/>
      <c r="F5" s="7"/>
      <c r="G5" s="7"/>
      <c r="H5" s="7"/>
      <c r="I5" s="7"/>
      <c r="J5" s="7"/>
      <c r="K5" s="7"/>
      <c r="L5" s="7"/>
      <c r="M5" s="7"/>
      <c r="N5" s="7"/>
    </row>
    <row r="6" spans="1:24" ht="14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"/>
    </row>
    <row r="7" spans="1:24" ht="15" customHeight="1">
      <c r="A7" s="173" t="s">
        <v>0</v>
      </c>
      <c r="B7" s="175" t="s">
        <v>30</v>
      </c>
      <c r="C7" s="176"/>
      <c r="D7" s="177"/>
      <c r="E7" s="173" t="s">
        <v>9</v>
      </c>
      <c r="F7" s="181" t="s">
        <v>1</v>
      </c>
      <c r="G7" s="181"/>
      <c r="H7" s="181"/>
      <c r="I7" s="182" t="s">
        <v>4</v>
      </c>
      <c r="J7" s="183"/>
      <c r="K7" s="183"/>
      <c r="L7" s="183"/>
      <c r="M7" s="184"/>
      <c r="N7" s="175" t="s">
        <v>26</v>
      </c>
      <c r="O7" s="185"/>
      <c r="Q7" s="195"/>
      <c r="R7" s="196">
        <f>SUM(H10:H13)</f>
        <v>19.5</v>
      </c>
      <c r="S7" s="195"/>
      <c r="T7" s="195"/>
      <c r="U7" s="195"/>
      <c r="V7" s="195"/>
      <c r="W7" s="195"/>
      <c r="X7" s="195"/>
    </row>
    <row r="8" spans="1:24" ht="21.75" customHeight="1">
      <c r="A8" s="174"/>
      <c r="B8" s="178"/>
      <c r="C8" s="179"/>
      <c r="D8" s="180"/>
      <c r="E8" s="174"/>
      <c r="F8" s="79" t="s">
        <v>2</v>
      </c>
      <c r="G8" s="79" t="s">
        <v>24</v>
      </c>
      <c r="H8" s="79" t="s">
        <v>3</v>
      </c>
      <c r="I8" s="83" t="s">
        <v>8</v>
      </c>
      <c r="J8" s="83" t="s">
        <v>5</v>
      </c>
      <c r="K8" s="83" t="s">
        <v>6</v>
      </c>
      <c r="L8" s="83" t="s">
        <v>7</v>
      </c>
      <c r="M8" s="83" t="s">
        <v>3</v>
      </c>
      <c r="N8" s="186"/>
      <c r="O8" s="187"/>
      <c r="Q8" s="195"/>
      <c r="R8" s="195"/>
      <c r="S8" s="195"/>
      <c r="T8" s="195"/>
      <c r="U8" s="195"/>
      <c r="V8" s="195"/>
      <c r="W8" s="195"/>
      <c r="X8" s="195"/>
    </row>
    <row r="9" spans="1:24" ht="15" customHeight="1">
      <c r="A9" s="21" t="s">
        <v>10</v>
      </c>
      <c r="B9" s="22" t="s">
        <v>31</v>
      </c>
      <c r="C9" s="23"/>
      <c r="D9" s="24"/>
      <c r="E9" s="25">
        <v>883</v>
      </c>
      <c r="F9" s="26"/>
      <c r="G9" s="26"/>
      <c r="H9" s="26"/>
      <c r="I9" s="26"/>
      <c r="J9" s="26"/>
      <c r="K9" s="26"/>
      <c r="L9" s="26"/>
      <c r="M9" s="26"/>
      <c r="N9" s="166"/>
      <c r="O9" s="167"/>
      <c r="Q9" s="195"/>
      <c r="R9" s="195"/>
      <c r="S9" s="195"/>
      <c r="T9" s="195"/>
      <c r="U9" s="195"/>
      <c r="V9" s="195"/>
      <c r="W9" s="195"/>
      <c r="X9" s="195"/>
    </row>
    <row r="10" spans="1:24" ht="15" customHeight="1">
      <c r="A10" s="21"/>
      <c r="B10" s="29" t="s">
        <v>11</v>
      </c>
      <c r="C10" s="30" t="s">
        <v>90</v>
      </c>
      <c r="D10" s="31"/>
      <c r="E10" s="32"/>
      <c r="F10" s="33">
        <v>7</v>
      </c>
      <c r="G10" s="33">
        <v>2</v>
      </c>
      <c r="H10" s="34">
        <f t="shared" ref="H10:H26" si="0">SUM(F10:G10)</f>
        <v>9</v>
      </c>
      <c r="I10" s="64">
        <v>0</v>
      </c>
      <c r="J10" s="64">
        <v>0</v>
      </c>
      <c r="K10" s="64">
        <v>0</v>
      </c>
      <c r="L10" s="64">
        <v>0.5</v>
      </c>
      <c r="M10" s="33">
        <f>SUM(I10:L10)</f>
        <v>0.5</v>
      </c>
      <c r="N10" s="156" t="s">
        <v>63</v>
      </c>
      <c r="O10" s="157"/>
      <c r="Q10" s="195"/>
      <c r="R10" s="196">
        <f>SUM(M10:M13)</f>
        <v>1.5</v>
      </c>
      <c r="S10" s="195"/>
      <c r="T10" s="195"/>
      <c r="U10" s="195"/>
      <c r="V10" s="195"/>
      <c r="W10" s="195"/>
      <c r="X10" s="195"/>
    </row>
    <row r="11" spans="1:24" ht="15" customHeight="1">
      <c r="A11" s="21"/>
      <c r="B11" s="29" t="s">
        <v>11</v>
      </c>
      <c r="C11" s="35" t="s">
        <v>46</v>
      </c>
      <c r="D11" s="31"/>
      <c r="E11" s="32"/>
      <c r="F11" s="33">
        <v>2</v>
      </c>
      <c r="G11" s="33">
        <v>0</v>
      </c>
      <c r="H11" s="34">
        <f t="shared" si="0"/>
        <v>2</v>
      </c>
      <c r="I11" s="64">
        <v>0</v>
      </c>
      <c r="J11" s="64">
        <v>0</v>
      </c>
      <c r="K11" s="64">
        <v>0</v>
      </c>
      <c r="L11" s="64">
        <v>0.5</v>
      </c>
      <c r="M11" s="33">
        <f t="shared" ref="M11:M13" si="1">SUM(I11:L11)</f>
        <v>0.5</v>
      </c>
      <c r="N11" s="156" t="s">
        <v>63</v>
      </c>
      <c r="O11" s="157"/>
      <c r="Q11" s="195"/>
      <c r="R11" s="195"/>
      <c r="S11" s="195"/>
      <c r="T11" s="195"/>
      <c r="U11" s="195"/>
      <c r="V11" s="195"/>
      <c r="W11" s="195"/>
      <c r="X11" s="195"/>
    </row>
    <row r="12" spans="1:24" ht="15" customHeight="1">
      <c r="A12" s="21"/>
      <c r="B12" s="29" t="s">
        <v>11</v>
      </c>
      <c r="C12" s="35" t="s">
        <v>15</v>
      </c>
      <c r="D12" s="31"/>
      <c r="E12" s="32"/>
      <c r="F12" s="33">
        <v>4.6500000000000004</v>
      </c>
      <c r="G12" s="33">
        <v>0.35</v>
      </c>
      <c r="H12" s="34">
        <f>SUM(F12:G12)</f>
        <v>5</v>
      </c>
      <c r="I12" s="64">
        <v>0</v>
      </c>
      <c r="J12" s="64">
        <v>0</v>
      </c>
      <c r="K12" s="64">
        <v>0</v>
      </c>
      <c r="L12" s="64">
        <v>0.25</v>
      </c>
      <c r="M12" s="33">
        <f t="shared" si="1"/>
        <v>0.25</v>
      </c>
      <c r="N12" s="156" t="s">
        <v>48</v>
      </c>
      <c r="O12" s="157"/>
      <c r="Q12" s="195"/>
      <c r="R12" s="195"/>
      <c r="S12" s="195"/>
      <c r="T12" s="195"/>
      <c r="U12" s="195"/>
      <c r="V12" s="195"/>
      <c r="W12" s="195"/>
      <c r="X12" s="195"/>
    </row>
    <row r="13" spans="1:24" ht="15" customHeight="1">
      <c r="A13" s="37"/>
      <c r="B13" s="38" t="s">
        <v>11</v>
      </c>
      <c r="C13" s="39" t="s">
        <v>13</v>
      </c>
      <c r="D13" s="39"/>
      <c r="E13" s="40"/>
      <c r="F13" s="41">
        <v>2.5</v>
      </c>
      <c r="G13" s="41">
        <v>1</v>
      </c>
      <c r="H13" s="42">
        <f t="shared" si="0"/>
        <v>3.5</v>
      </c>
      <c r="I13" s="42">
        <v>0</v>
      </c>
      <c r="J13" s="42">
        <v>0</v>
      </c>
      <c r="K13" s="42">
        <v>0</v>
      </c>
      <c r="L13" s="42">
        <v>0.25</v>
      </c>
      <c r="M13" s="33">
        <f t="shared" si="1"/>
        <v>0.25</v>
      </c>
      <c r="N13" s="168" t="s">
        <v>17</v>
      </c>
      <c r="O13" s="169"/>
      <c r="Q13" s="195"/>
      <c r="R13" s="196">
        <f>SUM(H10:H13)</f>
        <v>19.5</v>
      </c>
      <c r="S13" s="195"/>
      <c r="T13" s="195"/>
      <c r="U13" s="195"/>
      <c r="V13" s="195"/>
      <c r="W13" s="195"/>
      <c r="X13" s="195"/>
    </row>
    <row r="14" spans="1:24" ht="15" customHeight="1">
      <c r="A14" s="21" t="s">
        <v>14</v>
      </c>
      <c r="B14" s="47" t="s">
        <v>38</v>
      </c>
      <c r="C14" s="23"/>
      <c r="D14" s="24"/>
      <c r="E14" s="25">
        <v>306</v>
      </c>
      <c r="F14" s="26"/>
      <c r="G14" s="26"/>
      <c r="H14" s="26"/>
      <c r="I14" s="26"/>
      <c r="J14" s="26"/>
      <c r="K14" s="26"/>
      <c r="L14" s="26"/>
      <c r="M14" s="146"/>
      <c r="N14" s="153"/>
      <c r="O14" s="155"/>
      <c r="Q14" s="197"/>
      <c r="R14" s="195"/>
      <c r="S14" s="195"/>
      <c r="T14" s="195"/>
      <c r="U14" s="195"/>
      <c r="V14" s="195"/>
      <c r="W14" s="195"/>
      <c r="X14" s="195"/>
    </row>
    <row r="15" spans="1:24" ht="15" customHeight="1">
      <c r="A15" s="21"/>
      <c r="B15" s="43" t="s">
        <v>11</v>
      </c>
      <c r="C15" s="48" t="s">
        <v>45</v>
      </c>
      <c r="D15" s="31"/>
      <c r="E15" s="44"/>
      <c r="F15" s="44">
        <v>1.75</v>
      </c>
      <c r="G15" s="44">
        <v>0.25</v>
      </c>
      <c r="H15" s="34">
        <f t="shared" ref="H15:H18" si="2">SUM(F15:G15)</f>
        <v>2</v>
      </c>
      <c r="I15" s="34">
        <v>0</v>
      </c>
      <c r="J15" s="34">
        <v>0</v>
      </c>
      <c r="K15" s="34">
        <v>0</v>
      </c>
      <c r="L15" s="34">
        <v>0</v>
      </c>
      <c r="M15" s="33">
        <f t="shared" ref="M15:M18" si="3">SUM(I15:L15)</f>
        <v>0</v>
      </c>
      <c r="N15" s="156"/>
      <c r="O15" s="157"/>
      <c r="Q15" s="197"/>
      <c r="R15" s="195"/>
      <c r="S15" s="195"/>
      <c r="T15" s="195"/>
      <c r="U15" s="195"/>
      <c r="V15" s="195"/>
      <c r="W15" s="195"/>
      <c r="X15" s="195"/>
    </row>
    <row r="16" spans="1:24" ht="15" customHeight="1">
      <c r="A16" s="21"/>
      <c r="B16" s="43" t="s">
        <v>11</v>
      </c>
      <c r="C16" s="35" t="s">
        <v>57</v>
      </c>
      <c r="D16" s="30"/>
      <c r="E16" s="44"/>
      <c r="F16" s="44">
        <v>3</v>
      </c>
      <c r="G16" s="44">
        <v>0.5</v>
      </c>
      <c r="H16" s="34">
        <f t="shared" si="2"/>
        <v>3.5</v>
      </c>
      <c r="I16" s="34">
        <v>0</v>
      </c>
      <c r="J16" s="34">
        <v>0</v>
      </c>
      <c r="K16" s="34">
        <v>0</v>
      </c>
      <c r="L16" s="34">
        <v>0</v>
      </c>
      <c r="M16" s="33">
        <f t="shared" si="3"/>
        <v>0</v>
      </c>
      <c r="N16" s="156"/>
      <c r="O16" s="157"/>
      <c r="Q16" s="197"/>
      <c r="R16" s="195"/>
      <c r="S16" s="195"/>
      <c r="T16" s="195"/>
      <c r="U16" s="195"/>
      <c r="V16" s="195"/>
      <c r="W16" s="195"/>
      <c r="X16" s="195"/>
    </row>
    <row r="17" spans="1:24" ht="15" customHeight="1">
      <c r="A17" s="21"/>
      <c r="B17" s="78" t="s">
        <v>11</v>
      </c>
      <c r="C17" s="151" t="s">
        <v>15</v>
      </c>
      <c r="D17" s="152"/>
      <c r="E17" s="28"/>
      <c r="F17" s="28">
        <v>18.670000000000002</v>
      </c>
      <c r="G17" s="28">
        <v>2</v>
      </c>
      <c r="H17" s="27">
        <f t="shared" si="2"/>
        <v>20.67</v>
      </c>
      <c r="I17" s="27">
        <v>0</v>
      </c>
      <c r="J17" s="27">
        <v>0</v>
      </c>
      <c r="K17" s="27">
        <v>0</v>
      </c>
      <c r="L17" s="27">
        <v>1</v>
      </c>
      <c r="M17" s="33">
        <f t="shared" si="3"/>
        <v>1</v>
      </c>
      <c r="N17" s="153" t="s">
        <v>48</v>
      </c>
      <c r="O17" s="154"/>
      <c r="Q17" s="197"/>
      <c r="R17" s="195"/>
      <c r="S17" s="195"/>
      <c r="T17" s="195"/>
      <c r="U17" s="195"/>
      <c r="V17" s="195"/>
      <c r="W17" s="195"/>
      <c r="X17" s="195"/>
    </row>
    <row r="18" spans="1:24" ht="15" customHeight="1">
      <c r="A18" s="21"/>
      <c r="B18" s="78" t="s">
        <v>11</v>
      </c>
      <c r="C18" s="117" t="s">
        <v>58</v>
      </c>
      <c r="D18" s="118"/>
      <c r="E18" s="33"/>
      <c r="F18" s="33">
        <v>2.5</v>
      </c>
      <c r="G18" s="33">
        <v>0.5</v>
      </c>
      <c r="H18" s="64">
        <f t="shared" si="2"/>
        <v>3</v>
      </c>
      <c r="I18" s="64">
        <v>0</v>
      </c>
      <c r="J18" s="64">
        <v>0</v>
      </c>
      <c r="K18" s="64">
        <v>0</v>
      </c>
      <c r="L18" s="64">
        <v>0.25</v>
      </c>
      <c r="M18" s="33">
        <f t="shared" si="3"/>
        <v>0.25</v>
      </c>
      <c r="N18" s="153" t="s">
        <v>48</v>
      </c>
      <c r="O18" s="154"/>
      <c r="Q18" s="197"/>
      <c r="R18" s="195"/>
      <c r="S18" s="195"/>
      <c r="T18" s="195"/>
      <c r="U18" s="195"/>
      <c r="V18" s="195"/>
      <c r="W18" s="195"/>
      <c r="X18" s="195"/>
    </row>
    <row r="19" spans="1:24" ht="15" customHeight="1">
      <c r="A19" s="52" t="s">
        <v>16</v>
      </c>
      <c r="B19" s="114" t="s">
        <v>33</v>
      </c>
      <c r="C19" s="53"/>
      <c r="D19" s="54"/>
      <c r="E19" s="115">
        <v>77</v>
      </c>
      <c r="F19" s="109"/>
      <c r="G19" s="109"/>
      <c r="H19" s="109"/>
      <c r="I19" s="109"/>
      <c r="J19" s="109"/>
      <c r="K19" s="109"/>
      <c r="L19" s="109"/>
      <c r="M19" s="109"/>
      <c r="N19" s="162"/>
      <c r="O19" s="163"/>
      <c r="Q19" s="195"/>
      <c r="R19" s="195"/>
      <c r="S19" s="195"/>
      <c r="T19" s="195"/>
      <c r="U19" s="195"/>
      <c r="V19" s="195"/>
      <c r="W19" s="195"/>
      <c r="X19" s="195"/>
    </row>
    <row r="20" spans="1:24" ht="15" customHeight="1">
      <c r="A20" s="21"/>
      <c r="B20" s="43" t="s">
        <v>11</v>
      </c>
      <c r="C20" s="35" t="s">
        <v>22</v>
      </c>
      <c r="D20" s="31"/>
      <c r="E20" s="44"/>
      <c r="F20" s="44">
        <v>1</v>
      </c>
      <c r="G20" s="44">
        <v>0.5</v>
      </c>
      <c r="H20" s="34">
        <f>SUM(F20:G20)</f>
        <v>1.5</v>
      </c>
      <c r="I20" s="34">
        <v>0</v>
      </c>
      <c r="J20" s="34">
        <v>0</v>
      </c>
      <c r="K20" s="34">
        <v>0</v>
      </c>
      <c r="L20" s="34">
        <v>0</v>
      </c>
      <c r="M20" s="33">
        <f>SUM(I20:L20)</f>
        <v>0</v>
      </c>
      <c r="N20" s="156"/>
      <c r="O20" s="157"/>
      <c r="Q20" s="196"/>
      <c r="R20" s="195">
        <v>12</v>
      </c>
      <c r="S20" s="196" t="e">
        <f>SUM(#REF!+#REF!+#REF!+#REF!+#REF!+#REF!+#REF!+#REF!+#REF!+#REF!+#REF!+#REF!)</f>
        <v>#REF!</v>
      </c>
      <c r="T20" s="195"/>
      <c r="U20" s="195"/>
      <c r="V20" s="195"/>
      <c r="W20" s="195"/>
      <c r="X20" s="195"/>
    </row>
    <row r="21" spans="1:24" ht="15" customHeight="1">
      <c r="A21" s="21"/>
      <c r="B21" s="43" t="s">
        <v>11</v>
      </c>
      <c r="C21" s="35" t="s">
        <v>92</v>
      </c>
      <c r="D21" s="30"/>
      <c r="E21" s="44"/>
      <c r="F21" s="44">
        <v>2</v>
      </c>
      <c r="G21" s="44">
        <v>1.5</v>
      </c>
      <c r="H21" s="34">
        <f t="shared" ref="H21:H22" si="4">SUM(F21:G21)</f>
        <v>3.5</v>
      </c>
      <c r="I21" s="34">
        <v>0</v>
      </c>
      <c r="J21" s="34">
        <v>0</v>
      </c>
      <c r="K21" s="34">
        <v>0</v>
      </c>
      <c r="L21" s="34">
        <v>0.5</v>
      </c>
      <c r="M21" s="33">
        <f t="shared" ref="M21:M22" si="5">SUM(I21:L21)</f>
        <v>0.5</v>
      </c>
      <c r="N21" s="156" t="s">
        <v>18</v>
      </c>
      <c r="O21" s="157"/>
      <c r="Q21" s="196"/>
      <c r="R21" s="195"/>
      <c r="S21" s="196"/>
      <c r="T21" s="195"/>
      <c r="U21" s="195"/>
      <c r="V21" s="195"/>
      <c r="W21" s="195"/>
      <c r="X21" s="195"/>
    </row>
    <row r="22" spans="1:24" ht="15" customHeight="1">
      <c r="A22" s="21"/>
      <c r="B22" s="61" t="s">
        <v>11</v>
      </c>
      <c r="C22" s="119" t="s">
        <v>45</v>
      </c>
      <c r="D22" s="120"/>
      <c r="E22" s="33"/>
      <c r="F22" s="33">
        <v>1</v>
      </c>
      <c r="G22" s="33">
        <v>0.5</v>
      </c>
      <c r="H22" s="64">
        <f t="shared" si="4"/>
        <v>1.5</v>
      </c>
      <c r="I22" s="64">
        <v>0</v>
      </c>
      <c r="J22" s="64">
        <v>0</v>
      </c>
      <c r="K22" s="64">
        <v>0</v>
      </c>
      <c r="L22" s="64">
        <v>0.25</v>
      </c>
      <c r="M22" s="33">
        <f t="shared" si="5"/>
        <v>0.25</v>
      </c>
      <c r="N22" s="110" t="s">
        <v>18</v>
      </c>
      <c r="O22" s="111"/>
      <c r="Q22" s="196"/>
      <c r="R22" s="195"/>
      <c r="S22" s="196"/>
      <c r="T22" s="195"/>
      <c r="U22" s="195"/>
      <c r="V22" s="195"/>
      <c r="W22" s="195"/>
      <c r="X22" s="195"/>
    </row>
    <row r="23" spans="1:24" ht="15" customHeight="1">
      <c r="A23" s="52" t="s">
        <v>21</v>
      </c>
      <c r="B23" s="114" t="s">
        <v>39</v>
      </c>
      <c r="C23" s="53"/>
      <c r="D23" s="54"/>
      <c r="E23" s="115">
        <v>115.89</v>
      </c>
      <c r="F23" s="56"/>
      <c r="G23" s="56"/>
      <c r="H23" s="57"/>
      <c r="I23" s="57"/>
      <c r="J23" s="57"/>
      <c r="K23" s="57"/>
      <c r="L23" s="57"/>
      <c r="M23" s="69"/>
      <c r="N23" s="162"/>
      <c r="O23" s="163"/>
      <c r="Q23" s="195"/>
      <c r="R23" s="195"/>
      <c r="S23" s="195"/>
      <c r="T23" s="195"/>
      <c r="U23" s="195"/>
      <c r="V23" s="195"/>
      <c r="W23" s="195"/>
      <c r="X23" s="195"/>
    </row>
    <row r="24" spans="1:24" ht="15" customHeight="1">
      <c r="A24" s="21"/>
      <c r="B24" s="61" t="s">
        <v>11</v>
      </c>
      <c r="C24" s="62" t="s">
        <v>40</v>
      </c>
      <c r="D24" s="63"/>
      <c r="E24" s="33"/>
      <c r="F24" s="33">
        <v>2.6</v>
      </c>
      <c r="G24" s="33">
        <v>0</v>
      </c>
      <c r="H24" s="64">
        <f t="shared" ref="H24" si="6">SUM(F24:G24)</f>
        <v>2.6</v>
      </c>
      <c r="I24" s="64">
        <v>0</v>
      </c>
      <c r="J24" s="64">
        <v>0</v>
      </c>
      <c r="K24" s="64">
        <v>0</v>
      </c>
      <c r="L24" s="64">
        <v>2.0499999999999998</v>
      </c>
      <c r="M24" s="33">
        <f>SUM(I24:L24)</f>
        <v>2.0499999999999998</v>
      </c>
      <c r="N24" s="164" t="s">
        <v>100</v>
      </c>
      <c r="O24" s="165"/>
      <c r="Q24" s="195"/>
      <c r="R24" s="195"/>
      <c r="S24" s="195"/>
      <c r="T24" s="195"/>
      <c r="U24" s="196">
        <f>SUM(E23/100)</f>
        <v>1.1589</v>
      </c>
      <c r="V24" s="195"/>
      <c r="W24" s="195"/>
      <c r="X24" s="195"/>
    </row>
    <row r="25" spans="1:24" ht="15" customHeight="1">
      <c r="A25" s="52" t="s">
        <v>35</v>
      </c>
      <c r="B25" s="65" t="s">
        <v>54</v>
      </c>
      <c r="C25" s="66"/>
      <c r="D25" s="67"/>
      <c r="E25" s="68">
        <v>1137</v>
      </c>
      <c r="F25" s="69"/>
      <c r="G25" s="69"/>
      <c r="H25" s="70"/>
      <c r="I25" s="70"/>
      <c r="J25" s="70"/>
      <c r="K25" s="70"/>
      <c r="L25" s="70"/>
      <c r="M25" s="69"/>
      <c r="N25" s="166"/>
      <c r="O25" s="167"/>
      <c r="Q25" s="196"/>
      <c r="R25" s="195"/>
      <c r="S25" s="196">
        <f>SUM(F27:G27)</f>
        <v>59.52</v>
      </c>
      <c r="T25" s="195"/>
      <c r="U25" s="195"/>
      <c r="V25" s="195"/>
      <c r="W25" s="195"/>
      <c r="X25" s="195"/>
    </row>
    <row r="26" spans="1:24" ht="15" customHeight="1">
      <c r="A26" s="37"/>
      <c r="B26" s="38" t="s">
        <v>11</v>
      </c>
      <c r="C26" s="71" t="s">
        <v>94</v>
      </c>
      <c r="D26" s="46"/>
      <c r="E26" s="41"/>
      <c r="F26" s="41">
        <v>1.75</v>
      </c>
      <c r="G26" s="41">
        <v>0</v>
      </c>
      <c r="H26" s="42">
        <f t="shared" si="0"/>
        <v>1.75</v>
      </c>
      <c r="I26" s="42">
        <v>0</v>
      </c>
      <c r="J26" s="42">
        <v>0</v>
      </c>
      <c r="K26" s="42">
        <v>0</v>
      </c>
      <c r="L26" s="42">
        <v>1.75</v>
      </c>
      <c r="M26" s="41">
        <f>SUM(I26:L26)</f>
        <v>1.75</v>
      </c>
      <c r="N26" s="168" t="s">
        <v>47</v>
      </c>
      <c r="O26" s="169"/>
      <c r="Q26" s="195"/>
      <c r="R26" s="195"/>
      <c r="S26" s="196" t="e">
        <f>SUM(S14:S20)</f>
        <v>#REF!</v>
      </c>
      <c r="T26" s="195"/>
      <c r="U26" s="196" t="e">
        <f>SUM(S26/12)</f>
        <v>#REF!</v>
      </c>
      <c r="V26" s="195"/>
      <c r="W26" s="195"/>
      <c r="X26" s="195"/>
    </row>
    <row r="27" spans="1:24" ht="15" customHeight="1">
      <c r="A27" s="148" t="s">
        <v>25</v>
      </c>
      <c r="B27" s="149"/>
      <c r="C27" s="149"/>
      <c r="D27" s="150"/>
      <c r="E27" s="72"/>
      <c r="F27" s="73">
        <f>SUM(F10:F26)</f>
        <v>50.42</v>
      </c>
      <c r="G27" s="73">
        <f t="shared" ref="G27:M27" si="7">SUM(G10:G26)</f>
        <v>9.1</v>
      </c>
      <c r="H27" s="73">
        <f t="shared" si="7"/>
        <v>59.52</v>
      </c>
      <c r="I27" s="73">
        <f t="shared" si="7"/>
        <v>0</v>
      </c>
      <c r="J27" s="73">
        <f t="shared" si="7"/>
        <v>0</v>
      </c>
      <c r="K27" s="73">
        <f t="shared" si="7"/>
        <v>0</v>
      </c>
      <c r="L27" s="73">
        <f t="shared" si="7"/>
        <v>7.3</v>
      </c>
      <c r="M27" s="73">
        <f t="shared" si="7"/>
        <v>7.3</v>
      </c>
      <c r="N27" s="74"/>
      <c r="O27" s="75"/>
      <c r="P27" s="8"/>
      <c r="Q27" s="196"/>
      <c r="R27" s="195"/>
      <c r="S27" s="195"/>
      <c r="T27" s="195"/>
      <c r="U27" s="195"/>
      <c r="V27" s="195"/>
      <c r="W27" s="195"/>
      <c r="X27" s="195"/>
    </row>
    <row r="28" spans="1:24" ht="3" customHeight="1">
      <c r="A28" s="10"/>
      <c r="B28" s="11"/>
      <c r="C28" s="11"/>
      <c r="D28" s="9"/>
      <c r="E28" s="9"/>
      <c r="F28" s="11"/>
      <c r="G28" s="11"/>
      <c r="H28" s="11"/>
      <c r="I28" s="11"/>
      <c r="J28" s="11"/>
      <c r="K28" s="11"/>
      <c r="L28" s="11"/>
      <c r="M28" s="11"/>
      <c r="N28" s="12"/>
      <c r="O28" s="13"/>
      <c r="Q28" s="195"/>
      <c r="R28" s="195"/>
      <c r="S28" s="195"/>
      <c r="T28" s="195"/>
      <c r="U28" s="195"/>
      <c r="V28" s="195"/>
      <c r="W28" s="195"/>
      <c r="X28" s="195"/>
    </row>
    <row r="29" spans="1:24" ht="17.25" customHeight="1">
      <c r="A29" s="10"/>
      <c r="B29" s="11"/>
      <c r="C29" s="11"/>
      <c r="D29" s="9"/>
      <c r="E29" s="9"/>
      <c r="F29" s="11"/>
      <c r="G29" s="11"/>
      <c r="H29" s="11"/>
      <c r="I29" s="11"/>
      <c r="J29" s="11"/>
      <c r="K29" s="11"/>
      <c r="L29" s="11"/>
      <c r="M29" s="147" t="s">
        <v>109</v>
      </c>
      <c r="N29" s="12"/>
      <c r="O29" s="13"/>
      <c r="Q29" s="195"/>
      <c r="R29" s="195"/>
      <c r="S29" s="195"/>
      <c r="T29" s="195"/>
      <c r="U29" s="195"/>
      <c r="V29" s="195"/>
      <c r="W29" s="195"/>
      <c r="X29" s="195"/>
    </row>
    <row r="30" spans="1:24" ht="15" customHeight="1">
      <c r="A30" s="10"/>
      <c r="B30" s="11"/>
      <c r="C30" s="11"/>
      <c r="D30" s="9"/>
      <c r="E30" s="9"/>
      <c r="F30" s="11"/>
      <c r="G30" s="11"/>
      <c r="H30" s="19"/>
      <c r="I30" s="19"/>
      <c r="J30" s="19"/>
      <c r="K30" s="19"/>
      <c r="L30" s="19"/>
      <c r="M30" s="7" t="s">
        <v>20</v>
      </c>
      <c r="N30" s="4"/>
      <c r="O30" s="13"/>
      <c r="Q30" s="195"/>
      <c r="R30" s="195"/>
      <c r="S30" s="195"/>
      <c r="T30" s="195">
        <v>12</v>
      </c>
      <c r="U30" s="195"/>
      <c r="V30" s="196">
        <f>SUM(T30-M27)</f>
        <v>4.7</v>
      </c>
      <c r="W30" s="195"/>
      <c r="X30" s="195"/>
    </row>
    <row r="31" spans="1:24" ht="15" customHeight="1">
      <c r="A31" s="10"/>
      <c r="B31" s="11"/>
      <c r="C31" s="14" t="s">
        <v>20</v>
      </c>
      <c r="D31" s="11"/>
      <c r="E31" s="11"/>
      <c r="F31" s="11"/>
      <c r="G31" s="11"/>
      <c r="H31" s="19"/>
      <c r="I31" s="11"/>
      <c r="J31" s="11"/>
      <c r="K31" s="11"/>
      <c r="L31" s="145" t="s">
        <v>102</v>
      </c>
      <c r="M31" s="76" t="s">
        <v>52</v>
      </c>
      <c r="N31" s="12"/>
      <c r="O31" s="13"/>
      <c r="Q31" s="195"/>
      <c r="R31" s="195"/>
      <c r="S31" s="195"/>
      <c r="T31" s="195"/>
      <c r="U31" s="195"/>
      <c r="V31" s="195"/>
      <c r="W31" s="195"/>
      <c r="X31" s="195"/>
    </row>
    <row r="32" spans="1:24" ht="15" customHeight="1">
      <c r="A32" s="11"/>
      <c r="B32" s="11"/>
      <c r="C32" s="15"/>
      <c r="D32" s="15"/>
      <c r="E32" s="15"/>
      <c r="F32" s="15"/>
      <c r="G32" s="15"/>
      <c r="H32" s="17"/>
      <c r="I32" s="17"/>
      <c r="J32" s="17"/>
      <c r="K32" s="17"/>
      <c r="L32" s="17"/>
      <c r="M32" s="76"/>
      <c r="N32" s="5"/>
      <c r="O32" s="13"/>
      <c r="Q32" s="195"/>
      <c r="R32" s="195"/>
      <c r="S32" s="195"/>
      <c r="T32" s="195"/>
      <c r="U32" s="195"/>
      <c r="V32" s="195"/>
      <c r="W32" s="195"/>
      <c r="X32" s="195"/>
    </row>
    <row r="33" spans="1:24" ht="15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76"/>
      <c r="N33" s="12"/>
      <c r="O33" s="13"/>
      <c r="Q33" s="195"/>
      <c r="R33" s="195"/>
      <c r="S33" s="195"/>
      <c r="T33" s="195"/>
      <c r="U33" s="195"/>
      <c r="V33" s="195"/>
      <c r="W33" s="195"/>
      <c r="X33" s="195"/>
    </row>
    <row r="34" spans="1:24" ht="15" customHeight="1">
      <c r="A34" s="11"/>
      <c r="B34" s="11"/>
      <c r="C34" s="11"/>
      <c r="D34" s="11"/>
      <c r="E34" s="11"/>
      <c r="F34" s="11"/>
      <c r="G34" s="11"/>
      <c r="H34" s="19"/>
      <c r="I34" s="19"/>
      <c r="J34" s="19"/>
      <c r="K34" s="19"/>
      <c r="L34" s="19"/>
      <c r="M34" s="76"/>
      <c r="N34" s="12"/>
      <c r="O34" s="13"/>
      <c r="Q34" s="195"/>
      <c r="R34" s="195"/>
      <c r="S34" s="195"/>
      <c r="T34" s="195">
        <v>16</v>
      </c>
      <c r="U34" s="195"/>
      <c r="V34" s="195"/>
      <c r="W34" s="195"/>
      <c r="X34" s="195"/>
    </row>
    <row r="35" spans="1:24" ht="15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77" t="s">
        <v>104</v>
      </c>
      <c r="N35" s="12"/>
      <c r="O35" s="13"/>
      <c r="Q35" s="195"/>
      <c r="R35" s="195"/>
      <c r="S35" s="195"/>
      <c r="T35" s="196">
        <f>SUM(T34-M27)</f>
        <v>8.6999999999999993</v>
      </c>
      <c r="U35" s="195"/>
      <c r="V35" s="195"/>
      <c r="W35" s="195"/>
      <c r="X35" s="195"/>
    </row>
    <row r="36" spans="1:24" ht="15" customHeight="1">
      <c r="A36" s="11"/>
      <c r="B36" s="11"/>
      <c r="C36" s="16"/>
      <c r="D36" s="15"/>
      <c r="E36" s="15"/>
      <c r="F36" s="15"/>
      <c r="G36" s="15"/>
      <c r="H36" s="15"/>
      <c r="I36" s="15"/>
      <c r="J36" s="15"/>
      <c r="K36" s="15"/>
      <c r="L36" s="15"/>
      <c r="M36" s="7" t="s">
        <v>105</v>
      </c>
      <c r="N36" s="6"/>
      <c r="O36" s="13"/>
      <c r="Q36" s="195"/>
      <c r="R36" s="195"/>
      <c r="S36" s="195"/>
      <c r="T36" s="195"/>
      <c r="U36" s="195"/>
      <c r="V36" s="195"/>
      <c r="W36" s="195"/>
      <c r="X36" s="195"/>
    </row>
    <row r="37" spans="1:24" ht="1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7" t="s">
        <v>106</v>
      </c>
      <c r="N37" s="4"/>
      <c r="O37" s="13"/>
      <c r="Q37" s="195"/>
      <c r="R37" s="195"/>
      <c r="S37" s="195"/>
      <c r="T37" s="195"/>
      <c r="U37" s="195"/>
      <c r="V37" s="195"/>
      <c r="W37" s="195"/>
      <c r="X37" s="195"/>
    </row>
    <row r="38" spans="1:24" ht="15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4"/>
      <c r="O38" s="13"/>
      <c r="Q38" s="195"/>
      <c r="R38" s="195"/>
      <c r="S38" s="195"/>
      <c r="T38" s="195"/>
      <c r="U38" s="195"/>
      <c r="V38" s="195"/>
      <c r="W38" s="195"/>
      <c r="X38" s="195"/>
    </row>
    <row r="39" spans="1:24" ht="15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4"/>
      <c r="O39" s="13"/>
      <c r="Q39" s="195"/>
      <c r="R39" s="195"/>
      <c r="S39" s="195"/>
      <c r="T39" s="195"/>
      <c r="U39" s="195"/>
      <c r="V39" s="195"/>
      <c r="W39" s="195"/>
      <c r="X39" s="195"/>
    </row>
    <row r="40" spans="1:24" ht="1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1"/>
      <c r="Q40" s="195"/>
      <c r="R40" s="195"/>
      <c r="S40" s="195"/>
      <c r="T40" s="195"/>
      <c r="U40" s="195"/>
      <c r="V40" s="195"/>
      <c r="W40" s="195"/>
      <c r="X40" s="195"/>
    </row>
    <row r="41" spans="1:24" ht="1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1"/>
      <c r="Q41" s="195"/>
      <c r="R41" s="195"/>
      <c r="S41" s="195"/>
      <c r="T41" s="195"/>
      <c r="U41" s="195"/>
      <c r="V41" s="195"/>
      <c r="W41" s="195"/>
      <c r="X41" s="195"/>
    </row>
    <row r="42" spans="1:24" ht="1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1"/>
      <c r="Q42" s="195"/>
      <c r="R42" s="195"/>
      <c r="S42" s="195"/>
      <c r="T42" s="195"/>
      <c r="U42" s="195"/>
      <c r="V42" s="195"/>
      <c r="W42" s="195"/>
      <c r="X42" s="195"/>
    </row>
    <row r="43" spans="1:24" ht="1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1"/>
      <c r="Q43" s="195"/>
      <c r="R43" s="195"/>
      <c r="S43" s="195"/>
      <c r="T43" s="195"/>
      <c r="U43" s="195"/>
      <c r="V43" s="195"/>
      <c r="W43" s="195"/>
      <c r="X43" s="195"/>
    </row>
    <row r="44" spans="1:24" ht="1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1"/>
      <c r="Q44" s="195"/>
      <c r="R44" s="195"/>
      <c r="S44" s="195"/>
      <c r="T44" s="195"/>
      <c r="U44" s="195"/>
      <c r="V44" s="195"/>
      <c r="W44" s="195"/>
      <c r="X44" s="195"/>
    </row>
    <row r="45" spans="1:24" ht="1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1"/>
      <c r="Q45" s="195"/>
      <c r="R45" s="195"/>
      <c r="S45" s="195"/>
      <c r="T45" s="195"/>
      <c r="U45" s="195"/>
      <c r="V45" s="195"/>
      <c r="W45" s="195"/>
      <c r="X45" s="195"/>
    </row>
    <row r="46" spans="1:24" ht="1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1"/>
      <c r="Q46" s="195"/>
      <c r="R46" s="195"/>
      <c r="S46" s="195"/>
      <c r="T46" s="195"/>
      <c r="U46" s="195"/>
      <c r="V46" s="195"/>
      <c r="W46" s="195"/>
      <c r="X46" s="195"/>
    </row>
    <row r="47" spans="1:24" ht="1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1"/>
      <c r="Q47" s="195"/>
      <c r="R47" s="195"/>
      <c r="S47" s="195"/>
      <c r="T47" s="195"/>
      <c r="U47" s="195"/>
      <c r="V47" s="195"/>
      <c r="W47" s="195"/>
      <c r="X47" s="195"/>
    </row>
    <row r="48" spans="1:24" ht="1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1"/>
      <c r="Q48" s="195"/>
      <c r="R48" s="195"/>
      <c r="S48" s="195"/>
      <c r="T48" s="195"/>
      <c r="U48" s="195"/>
      <c r="V48" s="195"/>
      <c r="W48" s="195"/>
      <c r="X48" s="195"/>
    </row>
    <row r="49" spans="1:24" ht="1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1"/>
      <c r="Q49" s="195"/>
      <c r="R49" s="195"/>
      <c r="S49" s="195"/>
      <c r="T49" s="195"/>
      <c r="U49" s="195"/>
      <c r="V49" s="195"/>
      <c r="W49" s="195"/>
      <c r="X49" s="195"/>
    </row>
    <row r="50" spans="1:24" ht="1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1"/>
      <c r="Q50" s="195"/>
      <c r="R50" s="195"/>
      <c r="S50" s="195"/>
      <c r="T50" s="195"/>
      <c r="U50" s="195"/>
      <c r="V50" s="195"/>
      <c r="W50" s="195"/>
      <c r="X50" s="195"/>
    </row>
    <row r="51" spans="1:24" ht="1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1"/>
      <c r="Q51" s="195"/>
      <c r="R51" s="195"/>
      <c r="S51" s="195"/>
      <c r="T51" s="195"/>
      <c r="U51" s="195"/>
      <c r="V51" s="195"/>
      <c r="W51" s="195"/>
      <c r="X51" s="195"/>
    </row>
    <row r="52" spans="1:24" ht="1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1"/>
      <c r="Q52" s="195"/>
      <c r="R52" s="195"/>
      <c r="S52" s="195"/>
      <c r="T52" s="195"/>
      <c r="U52" s="195"/>
      <c r="V52" s="195"/>
      <c r="W52" s="195"/>
      <c r="X52" s="195"/>
    </row>
    <row r="53" spans="1:24" ht="15.7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1"/>
      <c r="Q53" s="195"/>
      <c r="R53" s="195"/>
      <c r="S53" s="195"/>
      <c r="T53" s="195"/>
      <c r="U53" s="195"/>
      <c r="V53" s="195"/>
      <c r="W53" s="195"/>
      <c r="X53" s="195"/>
    </row>
    <row r="54" spans="1:24" ht="15.7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1"/>
      <c r="Q54" s="195"/>
      <c r="R54" s="195"/>
      <c r="S54" s="195"/>
      <c r="T54" s="195"/>
      <c r="U54" s="195"/>
      <c r="V54" s="195"/>
      <c r="W54" s="195"/>
      <c r="X54" s="195"/>
    </row>
    <row r="55" spans="1:24" ht="15.7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1"/>
      <c r="Q55" s="195"/>
      <c r="R55" s="195"/>
      <c r="S55" s="195"/>
      <c r="T55" s="195"/>
      <c r="U55" s="195"/>
      <c r="V55" s="195"/>
      <c r="W55" s="195"/>
      <c r="X55" s="195"/>
    </row>
    <row r="56" spans="1:24" ht="15.7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1"/>
      <c r="Q56" s="195"/>
      <c r="R56" s="195"/>
      <c r="S56" s="195"/>
      <c r="T56" s="195"/>
      <c r="U56" s="195"/>
      <c r="V56" s="195"/>
      <c r="W56" s="195"/>
      <c r="X56" s="195"/>
    </row>
    <row r="57" spans="1:24" ht="15.7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1"/>
      <c r="Q57" s="195"/>
      <c r="R57" s="195"/>
      <c r="S57" s="195"/>
      <c r="T57" s="195"/>
      <c r="U57" s="195"/>
      <c r="V57" s="195"/>
      <c r="W57" s="195"/>
      <c r="X57" s="195"/>
    </row>
    <row r="58" spans="1:24" ht="15.7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1"/>
      <c r="Q58" s="195"/>
      <c r="R58" s="195"/>
      <c r="S58" s="195"/>
      <c r="T58" s="195"/>
      <c r="U58" s="195"/>
      <c r="V58" s="195"/>
      <c r="W58" s="195"/>
      <c r="X58" s="195"/>
    </row>
    <row r="59" spans="1:24" ht="15.7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1"/>
      <c r="Q59" s="195"/>
      <c r="R59" s="195"/>
      <c r="S59" s="195"/>
      <c r="T59" s="195"/>
      <c r="U59" s="195"/>
      <c r="V59" s="195"/>
      <c r="W59" s="195"/>
      <c r="X59" s="195"/>
    </row>
    <row r="60" spans="1:24" ht="15.7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1"/>
      <c r="Q60" s="195"/>
      <c r="R60" s="195"/>
      <c r="S60" s="195"/>
      <c r="T60" s="195"/>
      <c r="U60" s="195"/>
      <c r="V60" s="195"/>
      <c r="W60" s="195"/>
      <c r="X60" s="195"/>
    </row>
    <row r="61" spans="1:24" ht="15.7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1"/>
      <c r="Q61" s="195"/>
      <c r="R61" s="195"/>
      <c r="S61" s="195"/>
      <c r="T61" s="195"/>
      <c r="U61" s="195"/>
      <c r="V61" s="195"/>
      <c r="W61" s="195"/>
      <c r="X61" s="195"/>
    </row>
    <row r="62" spans="1:24" ht="15.7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1"/>
      <c r="Q62" s="195"/>
      <c r="R62" s="195"/>
      <c r="S62" s="195"/>
      <c r="T62" s="195"/>
      <c r="U62" s="195"/>
      <c r="V62" s="195"/>
      <c r="W62" s="195"/>
      <c r="X62" s="195"/>
    </row>
    <row r="63" spans="1:24" ht="15.7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1"/>
      <c r="Q63" s="195"/>
      <c r="R63" s="195"/>
      <c r="S63" s="195"/>
      <c r="T63" s="195"/>
      <c r="U63" s="195"/>
      <c r="V63" s="195"/>
      <c r="W63" s="195"/>
      <c r="X63" s="195"/>
    </row>
    <row r="64" spans="1:24" ht="15.7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1"/>
      <c r="Q64" s="195"/>
      <c r="R64" s="195"/>
      <c r="S64" s="195"/>
      <c r="T64" s="195"/>
      <c r="U64" s="195"/>
      <c r="V64" s="195"/>
      <c r="W64" s="195"/>
      <c r="X64" s="195"/>
    </row>
    <row r="65" spans="1:24" ht="15.7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1"/>
      <c r="Q65" s="195"/>
      <c r="R65" s="195"/>
      <c r="S65" s="195"/>
      <c r="T65" s="195"/>
      <c r="U65" s="195"/>
      <c r="V65" s="195"/>
      <c r="W65" s="195"/>
      <c r="X65" s="195"/>
    </row>
    <row r="66" spans="1:24" ht="15.7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1"/>
      <c r="Q66" s="195"/>
      <c r="R66" s="195"/>
      <c r="S66" s="195"/>
      <c r="T66" s="195"/>
      <c r="U66" s="195"/>
      <c r="V66" s="195"/>
      <c r="W66" s="195"/>
      <c r="X66" s="195"/>
    </row>
    <row r="67" spans="1:24" ht="15.7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1"/>
      <c r="Q67" s="195"/>
      <c r="R67" s="195"/>
      <c r="S67" s="195"/>
      <c r="T67" s="195"/>
      <c r="U67" s="195"/>
      <c r="V67" s="195"/>
      <c r="W67" s="195"/>
      <c r="X67" s="195"/>
    </row>
    <row r="68" spans="1:24" ht="15.7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1"/>
      <c r="Q68" s="195"/>
      <c r="R68" s="195"/>
      <c r="S68" s="195"/>
      <c r="T68" s="195"/>
      <c r="U68" s="195"/>
      <c r="V68" s="195"/>
      <c r="W68" s="195"/>
      <c r="X68" s="195"/>
    </row>
    <row r="69" spans="1:24" ht="15.7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1"/>
      <c r="Q69" s="195"/>
      <c r="R69" s="195"/>
      <c r="S69" s="195"/>
      <c r="T69" s="195"/>
      <c r="U69" s="195"/>
      <c r="V69" s="195"/>
      <c r="W69" s="195"/>
      <c r="X69" s="195"/>
    </row>
    <row r="70" spans="1:24" ht="15.7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1"/>
      <c r="Q70" s="195"/>
      <c r="R70" s="195"/>
      <c r="S70" s="195"/>
      <c r="T70" s="195"/>
      <c r="U70" s="195"/>
      <c r="V70" s="195"/>
      <c r="W70" s="195"/>
      <c r="X70" s="195"/>
    </row>
    <row r="71" spans="1:24" ht="15.7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1"/>
      <c r="Q71" s="195"/>
      <c r="R71" s="195"/>
      <c r="S71" s="195"/>
      <c r="T71" s="195"/>
      <c r="U71" s="195"/>
      <c r="V71" s="195"/>
      <c r="W71" s="195"/>
      <c r="X71" s="195"/>
    </row>
    <row r="72" spans="1:24" ht="15.7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1"/>
      <c r="Q72" s="195"/>
      <c r="R72" s="195"/>
      <c r="S72" s="195"/>
      <c r="T72" s="195"/>
      <c r="U72" s="195"/>
      <c r="V72" s="195"/>
      <c r="W72" s="195"/>
      <c r="X72" s="195"/>
    </row>
    <row r="73" spans="1:24" ht="15.7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1"/>
      <c r="Q73" s="195"/>
      <c r="R73" s="195"/>
      <c r="S73" s="195"/>
      <c r="T73" s="195"/>
      <c r="U73" s="195"/>
      <c r="V73" s="195"/>
      <c r="W73" s="195"/>
      <c r="X73" s="195"/>
    </row>
    <row r="74" spans="1:24" ht="15.7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1"/>
      <c r="Q74" s="195"/>
      <c r="R74" s="195"/>
      <c r="S74" s="195"/>
      <c r="T74" s="195"/>
      <c r="U74" s="195"/>
      <c r="V74" s="195"/>
      <c r="W74" s="195"/>
      <c r="X74" s="195"/>
    </row>
    <row r="75" spans="1:24" ht="15.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1"/>
      <c r="Q75" s="195"/>
      <c r="R75" s="195"/>
      <c r="S75" s="195"/>
      <c r="T75" s="195"/>
      <c r="U75" s="195"/>
      <c r="V75" s="195"/>
      <c r="W75" s="195"/>
      <c r="X75" s="195"/>
    </row>
    <row r="76" spans="1:24" ht="15.7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1"/>
      <c r="Q76" s="195"/>
      <c r="R76" s="195"/>
      <c r="S76" s="195"/>
      <c r="T76" s="195"/>
      <c r="U76" s="195"/>
      <c r="V76" s="195"/>
      <c r="W76" s="195"/>
      <c r="X76" s="195"/>
    </row>
    <row r="77" spans="1:24" ht="15.7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1"/>
      <c r="Q77" s="195"/>
      <c r="R77" s="195"/>
      <c r="S77" s="195"/>
      <c r="T77" s="195"/>
      <c r="U77" s="195"/>
      <c r="V77" s="195"/>
      <c r="W77" s="195"/>
      <c r="X77" s="195"/>
    </row>
    <row r="78" spans="1:24" ht="15.7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1"/>
      <c r="Q78" s="195"/>
      <c r="R78" s="195"/>
      <c r="S78" s="195"/>
      <c r="T78" s="195"/>
      <c r="U78" s="195"/>
      <c r="V78" s="195"/>
      <c r="W78" s="195"/>
      <c r="X78" s="195"/>
    </row>
    <row r="79" spans="1:24" ht="15.7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1"/>
      <c r="Q79" s="195"/>
      <c r="R79" s="195"/>
      <c r="S79" s="195"/>
      <c r="T79" s="195"/>
      <c r="U79" s="195"/>
      <c r="V79" s="195"/>
      <c r="W79" s="195"/>
      <c r="X79" s="195"/>
    </row>
    <row r="80" spans="1:24" ht="15.7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1"/>
      <c r="Q80" s="195"/>
      <c r="R80" s="195"/>
      <c r="S80" s="195"/>
      <c r="T80" s="195"/>
      <c r="U80" s="195"/>
      <c r="V80" s="195"/>
      <c r="W80" s="195"/>
      <c r="X80" s="195"/>
    </row>
    <row r="81" spans="1:24" ht="15.7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1"/>
      <c r="Q81" s="195"/>
      <c r="R81" s="195"/>
      <c r="S81" s="195"/>
      <c r="T81" s="195"/>
      <c r="U81" s="195"/>
      <c r="V81" s="195"/>
      <c r="W81" s="195"/>
      <c r="X81" s="195"/>
    </row>
    <row r="82" spans="1:24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1"/>
      <c r="Q82" s="195"/>
      <c r="R82" s="195"/>
      <c r="S82" s="195"/>
      <c r="T82" s="195"/>
      <c r="U82" s="195"/>
      <c r="V82" s="195"/>
      <c r="W82" s="195"/>
      <c r="X82" s="195"/>
    </row>
    <row r="83" spans="1:24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1"/>
      <c r="Q83" s="195"/>
      <c r="R83" s="195"/>
      <c r="S83" s="195"/>
      <c r="T83" s="195"/>
      <c r="U83" s="195"/>
      <c r="V83" s="195"/>
      <c r="W83" s="195"/>
      <c r="X83" s="195"/>
    </row>
    <row r="84" spans="1:24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1"/>
      <c r="Q84" s="195"/>
      <c r="R84" s="195"/>
      <c r="S84" s="195"/>
      <c r="T84" s="195"/>
      <c r="U84" s="195"/>
      <c r="V84" s="195"/>
      <c r="W84" s="195"/>
      <c r="X84" s="195"/>
    </row>
    <row r="85" spans="1:24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1"/>
      <c r="Q85" s="195"/>
      <c r="R85" s="195"/>
      <c r="S85" s="195"/>
      <c r="T85" s="195"/>
      <c r="U85" s="195"/>
      <c r="V85" s="195"/>
      <c r="W85" s="195"/>
      <c r="X85" s="195"/>
    </row>
    <row r="86" spans="1:24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1"/>
      <c r="Q86" s="195"/>
      <c r="R86" s="195"/>
      <c r="S86" s="195"/>
      <c r="T86" s="195"/>
      <c r="U86" s="195"/>
      <c r="V86" s="195"/>
      <c r="W86" s="195"/>
      <c r="X86" s="195"/>
    </row>
    <row r="87" spans="1:24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1"/>
      <c r="Q87" s="195"/>
      <c r="R87" s="195"/>
      <c r="S87" s="195"/>
      <c r="T87" s="195"/>
      <c r="U87" s="195"/>
      <c r="V87" s="195"/>
      <c r="W87" s="195"/>
      <c r="X87" s="195"/>
    </row>
    <row r="88" spans="1:24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1"/>
      <c r="Q88" s="195"/>
      <c r="R88" s="195"/>
      <c r="S88" s="195"/>
      <c r="T88" s="195"/>
      <c r="U88" s="195"/>
      <c r="V88" s="195"/>
      <c r="W88" s="195"/>
      <c r="X88" s="195"/>
    </row>
    <row r="89" spans="1:24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1"/>
      <c r="Q89" s="195"/>
      <c r="R89" s="195"/>
      <c r="S89" s="195"/>
      <c r="T89" s="195"/>
      <c r="U89" s="195"/>
      <c r="V89" s="195"/>
      <c r="W89" s="195"/>
      <c r="X89" s="195"/>
    </row>
    <row r="90" spans="1:24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1"/>
      <c r="Q90" s="195"/>
      <c r="R90" s="195"/>
      <c r="S90" s="195"/>
      <c r="T90" s="195"/>
      <c r="U90" s="195"/>
      <c r="V90" s="195"/>
      <c r="W90" s="195"/>
      <c r="X90" s="195"/>
    </row>
    <row r="91" spans="1:24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1"/>
      <c r="Q91" s="195"/>
      <c r="R91" s="195"/>
      <c r="S91" s="195"/>
      <c r="T91" s="195"/>
      <c r="U91" s="195"/>
      <c r="V91" s="195"/>
      <c r="W91" s="195"/>
      <c r="X91" s="195"/>
    </row>
    <row r="92" spans="1:24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1"/>
      <c r="Q92" s="195"/>
      <c r="R92" s="195"/>
      <c r="S92" s="195"/>
      <c r="T92" s="195"/>
      <c r="U92" s="195"/>
      <c r="V92" s="195"/>
      <c r="W92" s="195"/>
      <c r="X92" s="195"/>
    </row>
    <row r="93" spans="1:24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1"/>
    </row>
    <row r="94" spans="1:24" ht="15.7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24" ht="15.7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24" ht="15.7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29">
    <mergeCell ref="N9:O9"/>
    <mergeCell ref="N10:O10"/>
    <mergeCell ref="N11:O11"/>
    <mergeCell ref="A1:O1"/>
    <mergeCell ref="A2:O2"/>
    <mergeCell ref="A3:O3"/>
    <mergeCell ref="A4:O4"/>
    <mergeCell ref="A7:A8"/>
    <mergeCell ref="B7:D8"/>
    <mergeCell ref="E7:E8"/>
    <mergeCell ref="F7:H7"/>
    <mergeCell ref="I7:M7"/>
    <mergeCell ref="N7:O8"/>
    <mergeCell ref="N12:O12"/>
    <mergeCell ref="N13:O13"/>
    <mergeCell ref="C17:D17"/>
    <mergeCell ref="N17:O17"/>
    <mergeCell ref="N18:O18"/>
    <mergeCell ref="N14:O14"/>
    <mergeCell ref="N15:O15"/>
    <mergeCell ref="N16:O16"/>
    <mergeCell ref="N25:O25"/>
    <mergeCell ref="N26:O26"/>
    <mergeCell ref="N19:O19"/>
    <mergeCell ref="A27:D27"/>
    <mergeCell ref="N20:O20"/>
    <mergeCell ref="N21:O21"/>
    <mergeCell ref="N23:O23"/>
    <mergeCell ref="N24:O24"/>
  </mergeCells>
  <pageMargins left="1.44" right="0.15" top="0.74803149606299202" bottom="0.40748031499999998" header="0.31496062992126" footer="0.31496062992126"/>
  <pageSetup paperSize="5" scale="9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Bontosikuyu</vt:lpstr>
      <vt:lpstr>BONTOMANAI</vt:lpstr>
      <vt:lpstr>BONTOMATENE</vt:lpstr>
      <vt:lpstr>REKAP 2023</vt:lpstr>
      <vt:lpstr>benteng</vt:lpstr>
      <vt:lpstr>takabonerate</vt:lpstr>
      <vt:lpstr>Pasilambena</vt:lpstr>
      <vt:lpstr>pasimarannu</vt:lpstr>
      <vt:lpstr>pastim</vt:lpstr>
      <vt:lpstr>pasimasunggu</vt:lpstr>
      <vt:lpstr>Bontoharu</vt:lpstr>
      <vt:lpstr>Buki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pico</dc:creator>
  <cp:lastModifiedBy>DISTANKP</cp:lastModifiedBy>
  <cp:lastPrinted>2024-02-18T04:23:55Z</cp:lastPrinted>
  <dcterms:created xsi:type="dcterms:W3CDTF">2011-09-14T06:08:37Z</dcterms:created>
  <dcterms:modified xsi:type="dcterms:W3CDTF">2024-03-18T01:38:54Z</dcterms:modified>
</cp:coreProperties>
</file>